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investice2\Documents\ZŠ Habrmanova\ZATEPLENÍ ZŠ 2017 - 18\PD\PD pro zadání\Výkaz výměr\"/>
    </mc:Choice>
  </mc:AlternateContent>
  <bookViews>
    <workbookView xWindow="0" yWindow="0" windowWidth="28800" windowHeight="1183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Rekapitulace!$G$18</definedName>
    <definedName name="HSV" localSheetId="1">Rekapitulace!$E$18</definedName>
    <definedName name="HZS" localSheetId="1">Rekapitulace!$I$18</definedName>
    <definedName name="JKSO">'Krycí list'!$G$2</definedName>
    <definedName name="MJ">'Krycí list'!$G$5</definedName>
    <definedName name="Mont" localSheetId="1">Rekapitulace!$H$18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Položky!$A$1:$G$66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 localSheetId="1">Rekapitulace!$F$18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AO68" i="9" l="1"/>
  <c r="AN68" i="9"/>
  <c r="AK67" i="9"/>
  <c r="AL67" i="9"/>
  <c r="G8" i="9"/>
  <c r="F7" i="9" s="1"/>
  <c r="G9" i="9"/>
  <c r="G11" i="9"/>
  <c r="F10" i="9" s="1"/>
  <c r="G13" i="9"/>
  <c r="F12" i="9" s="1"/>
  <c r="G15" i="9"/>
  <c r="G16" i="9"/>
  <c r="F14" i="9" s="1"/>
  <c r="G18" i="9"/>
  <c r="F17" i="9" s="1"/>
  <c r="G20" i="9"/>
  <c r="F19" i="9" s="1"/>
  <c r="G21" i="9"/>
  <c r="G23" i="9"/>
  <c r="G25" i="9"/>
  <c r="G26" i="9"/>
  <c r="G27" i="9"/>
  <c r="G28" i="9"/>
  <c r="G29" i="9"/>
  <c r="G30" i="9"/>
  <c r="G31" i="9"/>
  <c r="G32" i="9"/>
  <c r="G33" i="9"/>
  <c r="G34" i="9"/>
  <c r="G36" i="9"/>
  <c r="F35" i="9" s="1"/>
  <c r="G37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8" i="9"/>
  <c r="F57" i="9" s="1"/>
  <c r="G60" i="9"/>
  <c r="G62" i="9"/>
  <c r="G64" i="9"/>
  <c r="G65" i="9"/>
  <c r="F59" i="9" s="1"/>
  <c r="G66" i="9"/>
  <c r="I18" i="2"/>
  <c r="G20" i="1"/>
  <c r="C31" i="1"/>
  <c r="F31" i="1" s="1"/>
  <c r="F35" i="1" s="1"/>
  <c r="C33" i="1"/>
  <c r="F33" i="1"/>
  <c r="C1" i="2"/>
  <c r="H1" i="2"/>
  <c r="C2" i="2"/>
  <c r="G2" i="2"/>
  <c r="F24" i="9" l="1"/>
  <c r="F38" i="9"/>
</calcChain>
</file>

<file path=xl/sharedStrings.xml><?xml version="1.0" encoding="utf-8"?>
<sst xmlns="http://schemas.openxmlformats.org/spreadsheetml/2006/main" count="317" uniqueCount="193">
  <si>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</si>
  <si>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</si>
  <si>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</si>
  <si>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</si>
  <si>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</si>
  <si>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</si>
  <si>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</si>
  <si>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</si>
  <si>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</si>
  <si>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</si>
  <si>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</si>
  <si>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</si>
  <si>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</si>
  <si>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</si>
  <si>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</si>
  <si>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</si>
  <si>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</si>
  <si>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</si>
  <si>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</si>
  <si>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</si>
  <si>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</si>
  <si>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</si>
  <si>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</si>
  <si>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</si>
  <si>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</si>
  <si>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</si>
  <si>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</si>
  <si>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</si>
  <si>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</si>
  <si>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</si>
  <si>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</si>
  <si>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</si>
  <si>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</si>
  <si>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</si>
  <si>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</si>
  <si>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</si>
  <si>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</si>
  <si>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</si>
  <si>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</si>
  <si>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</si>
  <si>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</si>
  <si>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</si>
  <si>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</si>
  <si>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</si>
  <si>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</si>
  <si>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</si>
  <si>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</si>
  <si>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</si>
  <si>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</si>
  <si>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</si>
  <si>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</si>
  <si>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</si>
  <si>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</si>
  <si>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2016-005705-KeA</t>
  </si>
  <si>
    <t>ZŠ Habrmanova 1500; 560 02 Česká Třebová</t>
  </si>
  <si>
    <t>SO 02</t>
  </si>
  <si>
    <t>Technické zařízení budovy</t>
  </si>
  <si>
    <t>01</t>
  </si>
  <si>
    <t>Vzduchotechnika</t>
  </si>
  <si>
    <t>"Výkaz výměr / rozpočet slouží jako podklad pro výběrové řízení. Rozpočet je sestaven na základě katalogu stavebních prací RTS. Výkaz výměr / rozpočet neslouží ke stanovení skutečné ceny díla. Předpokládá se, že oslovené realizační firmy provedou vlastní ověření výkazu výměr a případně vlastní zaměření předmětných konstrukcí, na základě kterého stanoví skutečnou cenu díla.
Vzhledem k tomu, že se jedná o rekonstrukci,bude stav některých konstrukcí ověřen až po jejich odhalení, v návaznosti na zjištěný stav konstrukcí může dojít ke změně objemu bouracích prací.  "</t>
  </si>
  <si>
    <t>DEK a.s.</t>
  </si>
  <si>
    <t>MON</t>
  </si>
  <si>
    <t>Vedlejší náklady</t>
  </si>
  <si>
    <t>Ostatní náklady</t>
  </si>
  <si>
    <t xml:space="preserve">   Ing. Petr Přehnal</t>
  </si>
  <si>
    <t xml:space="preserve">   </t>
  </si>
  <si>
    <t>CENA ZA OBJEKT CELKEM BEZ DPH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</si>
  <si>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</si>
  <si>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</si>
  <si>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</si>
  <si>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</si>
  <si>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</si>
  <si>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</si>
  <si>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</si>
  <si>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97</t>
  </si>
  <si>
    <t>Prorážení otvorů</t>
  </si>
  <si>
    <t>99</t>
  </si>
  <si>
    <t>Staveništní přesun hmot</t>
  </si>
  <si>
    <t>713</t>
  </si>
  <si>
    <t>Izolace tepelné</t>
  </si>
  <si>
    <t>728</t>
  </si>
  <si>
    <t>784</t>
  </si>
  <si>
    <t>Malby</t>
  </si>
  <si>
    <t>M21</t>
  </si>
  <si>
    <t>Elektromontáže</t>
  </si>
  <si>
    <t>999</t>
  </si>
  <si>
    <t>Poplatky za skládky</t>
  </si>
  <si>
    <t>PSU</t>
  </si>
  <si>
    <t>D96</t>
  </si>
  <si>
    <t>Přesuny suti a vybouraných hmot</t>
  </si>
  <si>
    <t>CELKEM  OBJEKT</t>
  </si>
  <si>
    <t>Díl:</t>
  </si>
  <si>
    <t>342668111</t>
  </si>
  <si>
    <t>Vyplnění dutin konstrukcí PU pěnou, včetně dodávky PU pěny</t>
  </si>
  <si>
    <t xml:space="preserve">ks    </t>
  </si>
  <si>
    <t>300-POL01</t>
  </si>
  <si>
    <t>Opláštění potrubí</t>
  </si>
  <si>
    <t>soubor</t>
  </si>
  <si>
    <t>612401391</t>
  </si>
  <si>
    <t>Omítka malých ploch vnitřních stěn do 1 m2, s použitím suché maltové směsi</t>
  </si>
  <si>
    <t>kus</t>
  </si>
  <si>
    <t>630-POL01</t>
  </si>
  <si>
    <t>Podlaha</t>
  </si>
  <si>
    <t>970031020</t>
  </si>
  <si>
    <t>Vrtání jádrové do zdiva cihelného d 20 mm</t>
  </si>
  <si>
    <t>m</t>
  </si>
  <si>
    <t>970031300</t>
  </si>
  <si>
    <t>Vrtání jádrové do zdiva cihelného do D 300 mm</t>
  </si>
  <si>
    <t>998011032</t>
  </si>
  <si>
    <t>Přesun hmot pro budovy z bloků výšky do 12 m</t>
  </si>
  <si>
    <t>t</t>
  </si>
  <si>
    <t>713411121</t>
  </si>
  <si>
    <t>Izolace tepelná potrubí pásy LSP a drátem, 1vrstvá</t>
  </si>
  <si>
    <t>m2</t>
  </si>
  <si>
    <t>63151682</t>
  </si>
  <si>
    <t>Pás lamelový ORSTECH LSP 40  5000x1000x 40 mm</t>
  </si>
  <si>
    <t>34*1,15</t>
  </si>
  <si>
    <t>998713102</t>
  </si>
  <si>
    <t>Přesun hmot pro izolace tepelné, výšky do 12 m</t>
  </si>
  <si>
    <t>728112113</t>
  </si>
  <si>
    <t>Montáž potrubí plechového kruhového do d 300 mm</t>
  </si>
  <si>
    <t>728212113</t>
  </si>
  <si>
    <t>Montáž oblouku plechového kruhového do d 300 mm</t>
  </si>
  <si>
    <t>728312123</t>
  </si>
  <si>
    <t>Montáž tlumiče kruhového do d 300 mm</t>
  </si>
  <si>
    <t>728411542</t>
  </si>
  <si>
    <t>Montáž vyústě velkoplošné stěnové do d 300 mm</t>
  </si>
  <si>
    <t>728-POL01</t>
  </si>
  <si>
    <t>Interiérová kompaktní větrací jednotka se zpětným ziskem tepla, jmenovitý přívod vzduchu 690m3/h</t>
  </si>
  <si>
    <t>42972607</t>
  </si>
  <si>
    <t>výustka kruhová, kombinovaná pro odvod a přívid vzduchu, regulace R1 - s protiběžnými listy, pro potrubí d = 280 mm, mater. rám i listy z liníkových profilů, povrch úprava elox.</t>
  </si>
  <si>
    <t>42976021</t>
  </si>
  <si>
    <t>Vložka tlumící kruhová vodotěsná (z PVC) vel. 280</t>
  </si>
  <si>
    <t>42981325</t>
  </si>
  <si>
    <t>Trouba Spiro d 280 délka 1000 mm pozinkovaná</t>
  </si>
  <si>
    <t>429822010</t>
  </si>
  <si>
    <t>Oblouk segmentový 90°, d 280 mm Pz plech</t>
  </si>
  <si>
    <t>998728102</t>
  </si>
  <si>
    <t>Přesun hmot pro vzduchotechniku, výšky do 12 m</t>
  </si>
  <si>
    <t>784161401</t>
  </si>
  <si>
    <t>Penetrace podkladu nátěrem HET, Klasik, 1 x</t>
  </si>
  <si>
    <t>784165512</t>
  </si>
  <si>
    <t>Malba tekutá HET Klasik, bílá, bez penetrace, 2 x</t>
  </si>
  <si>
    <t>210010105</t>
  </si>
  <si>
    <t>Lišta elektroinstalační PVC š.do 40 mm,šroubováním</t>
  </si>
  <si>
    <t>210111021</t>
  </si>
  <si>
    <t>Zásuvka domovní v krabici - provedení 2P+PE</t>
  </si>
  <si>
    <t>210120453</t>
  </si>
  <si>
    <t>Jistič vzduchový 3pólový do 25 A ve skříni</t>
  </si>
  <si>
    <t>210120813</t>
  </si>
  <si>
    <t>Chránič proudový třípólový do 40 A</t>
  </si>
  <si>
    <t>210190014</t>
  </si>
  <si>
    <t>Osazení plastových rozvodnic SR do výklenku</t>
  </si>
  <si>
    <t>210192572</t>
  </si>
  <si>
    <t>Svorkovnice řadová pro vodič do 6 mm2</t>
  </si>
  <si>
    <t>210290761</t>
  </si>
  <si>
    <t>Montáž spouštěče do 15 kW</t>
  </si>
  <si>
    <t>210810046</t>
  </si>
  <si>
    <t>Kabel CYKY-m 750 V 3 x 2,5 mm2 pevně uložený</t>
  </si>
  <si>
    <t xml:space="preserve">910      </t>
  </si>
  <si>
    <t>Hzs - predbezne obhlidky a revize</t>
  </si>
  <si>
    <t>h</t>
  </si>
  <si>
    <t>34111036</t>
  </si>
  <si>
    <t>Kabel silový s Cu jádrem 750 V CYKY 3 x 2,5 mm2</t>
  </si>
  <si>
    <t>34551476.A</t>
  </si>
  <si>
    <t>Zásuvka domovní vodotěsná 5518-2929</t>
  </si>
  <si>
    <t>34572105</t>
  </si>
  <si>
    <t>Lišta vkládací z PVC délka 3 m  LV 18x13</t>
  </si>
  <si>
    <t>34572120</t>
  </si>
  <si>
    <t>Lišta vkládací z PVC délka 3 m  LV 40x20</t>
  </si>
  <si>
    <t>357161632</t>
  </si>
  <si>
    <t>Rozvodnice plastová ECO-26P</t>
  </si>
  <si>
    <t>35822002413</t>
  </si>
  <si>
    <t>Jistič do 80 A 3 pól. charakterist. B, LTN-16B-3N</t>
  </si>
  <si>
    <t>35864110</t>
  </si>
  <si>
    <t>Spouštěč motorový SM1E -16,0 A</t>
  </si>
  <si>
    <t>35889026.A</t>
  </si>
  <si>
    <t>Chránič proudový OFI25/4/030   OFI 40</t>
  </si>
  <si>
    <t>740210</t>
  </si>
  <si>
    <t>Pomocný materiál</t>
  </si>
  <si>
    <t>979990001</t>
  </si>
  <si>
    <t>Poplatek za skládku stavební suti</t>
  </si>
  <si>
    <t>979081121</t>
  </si>
  <si>
    <t>Příplatek k odvozu za každý další 1 km</t>
  </si>
  <si>
    <t>0,05542*10</t>
  </si>
  <si>
    <t>979082121</t>
  </si>
  <si>
    <t>Příplatek k vnitrost. dopravě suti za dalších 5 m</t>
  </si>
  <si>
    <t>979011111</t>
  </si>
  <si>
    <t>Svislá doprava suti a vybour. hmot za 2.NP a 1.PP</t>
  </si>
  <si>
    <t>979081111</t>
  </si>
  <si>
    <t>Odvoz suti a vybour. hmot na skládku do 1 km</t>
  </si>
  <si>
    <t>979082111</t>
  </si>
  <si>
    <t>Vnitrostaveništní doprava suti do 10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</si>
</sst>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1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1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165" fontId="0" fillId="3" borderId="27" xfId="0" applyNumberFormat="1" applyFill="1" applyBorder="1" applyAlignment="1">
      <alignment vertical="top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165" fontId="0" fillId="3" borderId="77" xfId="0" applyNumberFormat="1" applyFill="1" applyBorder="1" applyAlignment="1">
      <alignment vertical="top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9" xfId="0" applyFont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6" fillId="0" borderId="9" xfId="0" applyNumberFormat="1" applyFont="1" applyBorder="1" applyAlignment="1">
      <alignment vertical="top" wrapText="1" shrinkToFit="1"/>
    </xf>
    <xf numFmtId="165" fontId="15" fillId="0" borderId="47" xfId="0" applyNumberFormat="1" applyFont="1" applyBorder="1" applyAlignment="1">
      <alignment vertical="top" shrinkToFit="1"/>
    </xf>
    <xf numFmtId="165" fontId="0" fillId="3" borderId="7" xfId="0" applyNumberFormat="1" applyFill="1" applyBorder="1" applyAlignment="1">
      <alignment vertical="top" shrinkToFit="1"/>
    </xf>
    <xf numFmtId="165" fontId="16" fillId="0" borderId="47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0" fillId="3" borderId="22" xfId="0" applyFill="1" applyBorder="1" applyAlignment="1">
      <alignment horizontal="center" vertical="top" shrinkToFi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4" xfId="0" applyFont="1" applyBorder="1" applyAlignment="1">
      <alignment vertical="top" shrinkToFit="1"/>
    </xf>
    <xf numFmtId="165" fontId="15" fillId="0" borderId="48" xfId="0" applyNumberFormat="1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tabSelected="1" zoomScaleNormal="10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0</v>
      </c>
      <c r="B1" s="78"/>
      <c r="C1" s="79"/>
      <c r="D1" s="79"/>
      <c r="E1" s="78"/>
      <c r="F1" s="78"/>
      <c r="G1" s="78"/>
      <c r="I1" s="145"/>
      <c r="J1" s="51"/>
      <c r="K1" s="51"/>
    </row>
    <row r="2" spans="1:57" x14ac:dyDescent="0.2">
      <c r="A2" s="36" t="s">
        <v>1</v>
      </c>
      <c r="B2" s="49"/>
      <c r="C2" s="143" t="s">
        <v>57</v>
      </c>
      <c r="D2" s="214" t="s">
        <v>58</v>
      </c>
      <c r="E2" s="215"/>
      <c r="F2" s="75" t="s">
        <v>2</v>
      </c>
      <c r="G2" s="76"/>
      <c r="I2" s="145"/>
      <c r="J2" s="144" t="s">
        <v>58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5"/>
      <c r="J3" s="51"/>
      <c r="K3" s="51"/>
    </row>
    <row r="4" spans="1:57" ht="12" customHeight="1" x14ac:dyDescent="0.2">
      <c r="A4" s="41" t="s">
        <v>3</v>
      </c>
      <c r="B4" s="40"/>
      <c r="C4" s="42" t="s">
        <v>4</v>
      </c>
      <c r="D4" s="2"/>
      <c r="E4" s="1"/>
      <c r="F4" s="3" t="s">
        <v>5</v>
      </c>
      <c r="G4" s="31"/>
      <c r="I4" s="145"/>
      <c r="J4" s="51"/>
      <c r="K4" s="51"/>
    </row>
    <row r="5" spans="1:57" x14ac:dyDescent="0.2">
      <c r="A5" s="84" t="s">
        <v>55</v>
      </c>
      <c r="B5" s="85"/>
      <c r="C5" s="211" t="s">
        <v>56</v>
      </c>
      <c r="D5" s="212"/>
      <c r="E5" s="213"/>
      <c r="F5" s="3" t="s">
        <v>7</v>
      </c>
      <c r="G5" s="31"/>
      <c r="I5" s="145"/>
      <c r="J5" s="51"/>
      <c r="K5" s="144" t="s">
        <v>56</v>
      </c>
    </row>
    <row r="6" spans="1:57" ht="12.95" customHeight="1" x14ac:dyDescent="0.2">
      <c r="A6" s="4" t="s">
        <v>8</v>
      </c>
      <c r="B6" s="1"/>
      <c r="C6" s="2" t="s">
        <v>9</v>
      </c>
      <c r="D6" s="2"/>
      <c r="E6" s="1"/>
      <c r="F6" s="5" t="s">
        <v>10</v>
      </c>
      <c r="G6" s="34"/>
      <c r="I6" s="145"/>
      <c r="J6" s="51"/>
      <c r="K6" s="51"/>
      <c r="O6" s="6"/>
    </row>
    <row r="7" spans="1:57" x14ac:dyDescent="0.2">
      <c r="A7" s="86" t="s">
        <v>53</v>
      </c>
      <c r="B7" s="85"/>
      <c r="C7" s="211" t="s">
        <v>54</v>
      </c>
      <c r="D7" s="212"/>
      <c r="E7" s="213"/>
      <c r="F7" s="7" t="s">
        <v>11</v>
      </c>
      <c r="G7" s="34"/>
      <c r="I7" s="145"/>
      <c r="J7" s="51"/>
      <c r="K7" s="144" t="s">
        <v>54</v>
      </c>
    </row>
    <row r="8" spans="1:57" x14ac:dyDescent="0.2">
      <c r="A8" s="8" t="s">
        <v>12</v>
      </c>
      <c r="B8" s="3"/>
      <c r="C8" s="44"/>
      <c r="D8" s="44"/>
      <c r="E8" s="45"/>
      <c r="F8" s="9" t="s">
        <v>13</v>
      </c>
      <c r="G8" s="10"/>
      <c r="H8" s="11"/>
      <c r="I8" s="146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5"/>
      <c r="J9" s="51"/>
      <c r="K9" s="51"/>
    </row>
    <row r="10" spans="1:57" x14ac:dyDescent="0.2">
      <c r="A10" s="8" t="s">
        <v>14</v>
      </c>
      <c r="B10" s="3"/>
      <c r="C10" s="44"/>
      <c r="D10" s="44"/>
      <c r="E10" s="44"/>
      <c r="F10" s="13"/>
      <c r="G10" s="32"/>
      <c r="H10" s="14"/>
      <c r="I10" s="145"/>
      <c r="J10" s="147"/>
      <c r="K10" s="51"/>
    </row>
    <row r="11" spans="1:57" ht="13.5" customHeight="1" x14ac:dyDescent="0.2">
      <c r="A11" s="8" t="s">
        <v>15</v>
      </c>
      <c r="B11" s="3"/>
      <c r="C11" s="44"/>
      <c r="D11" s="44"/>
      <c r="E11" s="44"/>
      <c r="F11" s="15" t="s">
        <v>16</v>
      </c>
      <c r="G11" s="33"/>
      <c r="H11" s="12"/>
      <c r="I11" s="145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17</v>
      </c>
      <c r="B12" s="1"/>
      <c r="C12" s="148" t="s">
        <v>60</v>
      </c>
      <c r="D12" s="47"/>
      <c r="E12" s="48"/>
      <c r="F12" s="18" t="s">
        <v>18</v>
      </c>
      <c r="G12" s="35"/>
      <c r="H12" s="12"/>
      <c r="I12" s="145"/>
      <c r="J12" s="51"/>
      <c r="K12" s="51"/>
    </row>
    <row r="13" spans="1:57" ht="28.5" customHeight="1" thickBot="1" x14ac:dyDescent="0.25">
      <c r="A13" s="80" t="s">
        <v>38</v>
      </c>
      <c r="B13" s="81"/>
      <c r="C13" s="81"/>
      <c r="D13" s="81"/>
      <c r="E13" s="82"/>
      <c r="F13" s="82"/>
      <c r="G13" s="83"/>
      <c r="H13" s="12"/>
      <c r="I13" s="145"/>
      <c r="J13" s="51"/>
      <c r="K13" s="51"/>
    </row>
    <row r="14" spans="1:57" ht="17.25" customHeight="1" thickBot="1" x14ac:dyDescent="0.25">
      <c r="A14" s="87"/>
      <c r="B14" s="107" t="s">
        <v>39</v>
      </c>
      <c r="C14" s="88"/>
      <c r="D14" s="89"/>
      <c r="E14" s="108"/>
      <c r="F14" s="108"/>
      <c r="G14" s="109" t="s">
        <v>40</v>
      </c>
      <c r="I14" s="145"/>
      <c r="J14" s="51"/>
      <c r="K14" s="51"/>
    </row>
    <row r="15" spans="1:57" ht="15.95" customHeight="1" x14ac:dyDescent="0.2">
      <c r="A15" s="19"/>
      <c r="B15" s="149" t="s">
        <v>35</v>
      </c>
      <c r="C15" s="110"/>
      <c r="D15" s="218"/>
      <c r="E15" s="219"/>
      <c r="F15" s="115"/>
      <c r="G15" s="105"/>
      <c r="I15" s="145"/>
      <c r="J15" s="51"/>
      <c r="K15" s="51"/>
    </row>
    <row r="16" spans="1:57" ht="15.95" customHeight="1" x14ac:dyDescent="0.2">
      <c r="A16" s="19"/>
      <c r="B16" s="150" t="s">
        <v>36</v>
      </c>
      <c r="C16" s="104"/>
      <c r="D16" s="220"/>
      <c r="E16" s="221"/>
      <c r="F16" s="116"/>
      <c r="G16" s="105"/>
      <c r="I16" s="145"/>
      <c r="J16" s="51"/>
      <c r="K16" s="51"/>
    </row>
    <row r="17" spans="1:11" ht="15.95" customHeight="1" x14ac:dyDescent="0.2">
      <c r="A17" s="19"/>
      <c r="B17" s="150" t="s">
        <v>61</v>
      </c>
      <c r="C17" s="104"/>
      <c r="D17" s="220"/>
      <c r="E17" s="221"/>
      <c r="F17" s="116"/>
      <c r="G17" s="105"/>
      <c r="I17" s="145"/>
      <c r="J17" s="51"/>
      <c r="K17" s="51"/>
    </row>
    <row r="18" spans="1:11" ht="15.95" customHeight="1" x14ac:dyDescent="0.2">
      <c r="A18" s="19"/>
      <c r="B18" s="151" t="s">
        <v>62</v>
      </c>
      <c r="C18" s="104"/>
      <c r="D18" s="220"/>
      <c r="E18" s="221"/>
      <c r="F18" s="116"/>
      <c r="G18" s="105"/>
      <c r="I18" s="145"/>
      <c r="J18" s="51"/>
      <c r="K18" s="51"/>
    </row>
    <row r="19" spans="1:11" ht="15.95" customHeight="1" x14ac:dyDescent="0.2">
      <c r="A19" s="19"/>
      <c r="B19" s="150" t="s">
        <v>63</v>
      </c>
      <c r="C19" s="104"/>
      <c r="D19" s="222"/>
      <c r="E19" s="223"/>
      <c r="F19" s="116"/>
      <c r="G19" s="105"/>
      <c r="I19" s="145"/>
      <c r="J19" s="51"/>
      <c r="K19" s="51"/>
    </row>
    <row r="20" spans="1:11" ht="15.95" customHeight="1" x14ac:dyDescent="0.2">
      <c r="A20" s="19"/>
      <c r="B20" s="12" t="s">
        <v>40</v>
      </c>
      <c r="C20" s="104"/>
      <c r="D20" s="220"/>
      <c r="E20" s="221"/>
      <c r="F20" s="116"/>
      <c r="G20" s="105">
        <f>SUM(G15:G19)</f>
        <v>0</v>
      </c>
      <c r="I20" s="145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5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5"/>
      <c r="J22" s="51"/>
      <c r="K22" s="51"/>
    </row>
    <row r="23" spans="1:11" ht="3" customHeight="1" thickBot="1" x14ac:dyDescent="0.25">
      <c r="A23" s="224"/>
      <c r="B23" s="225"/>
      <c r="C23" s="111"/>
      <c r="D23" s="113"/>
      <c r="E23" s="114"/>
      <c r="F23" s="117"/>
      <c r="G23" s="106"/>
      <c r="I23" s="145"/>
      <c r="J23" s="51"/>
      <c r="K23" s="51"/>
    </row>
    <row r="24" spans="1:11" x14ac:dyDescent="0.2">
      <c r="A24" s="90" t="s">
        <v>19</v>
      </c>
      <c r="B24" s="91"/>
      <c r="C24" s="92"/>
      <c r="D24" s="91" t="s">
        <v>20</v>
      </c>
      <c r="E24" s="91"/>
      <c r="F24" s="93" t="s">
        <v>21</v>
      </c>
      <c r="G24" s="94"/>
      <c r="I24" s="145"/>
      <c r="J24" s="51"/>
      <c r="K24" s="51"/>
    </row>
    <row r="25" spans="1:11" x14ac:dyDescent="0.2">
      <c r="A25" s="95" t="s">
        <v>22</v>
      </c>
      <c r="B25" s="96"/>
      <c r="C25" s="97"/>
      <c r="D25" s="96" t="s">
        <v>22</v>
      </c>
      <c r="E25" s="96"/>
      <c r="F25" s="98" t="s">
        <v>22</v>
      </c>
      <c r="G25" s="99"/>
      <c r="I25" s="145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5"/>
      <c r="J26" s="51"/>
      <c r="K26" s="51"/>
    </row>
    <row r="27" spans="1:11" ht="34.5" customHeight="1" x14ac:dyDescent="0.2">
      <c r="A27" s="226" t="s">
        <v>64</v>
      </c>
      <c r="B27" s="227"/>
      <c r="C27" s="228"/>
      <c r="D27" s="229" t="s">
        <v>65</v>
      </c>
      <c r="E27" s="228"/>
      <c r="F27" s="229" t="s">
        <v>65</v>
      </c>
      <c r="G27" s="230"/>
      <c r="I27" s="145"/>
      <c r="J27" s="51"/>
      <c r="K27" s="51"/>
    </row>
    <row r="28" spans="1:11" ht="15.75" customHeight="1" x14ac:dyDescent="0.2">
      <c r="A28" s="19" t="s">
        <v>23</v>
      </c>
      <c r="B28" s="23"/>
      <c r="C28" s="20"/>
      <c r="D28" s="12" t="s">
        <v>23</v>
      </c>
      <c r="E28" s="12"/>
      <c r="F28" s="21" t="s">
        <v>23</v>
      </c>
      <c r="G28" s="22"/>
      <c r="I28" s="145"/>
      <c r="J28" s="51"/>
      <c r="K28" s="51"/>
    </row>
    <row r="29" spans="1:11" ht="48.75" customHeight="1" x14ac:dyDescent="0.2">
      <c r="A29" s="19" t="s">
        <v>24</v>
      </c>
      <c r="B29" s="12"/>
      <c r="C29" s="20"/>
      <c r="D29" s="21" t="s">
        <v>25</v>
      </c>
      <c r="E29" s="20"/>
      <c r="F29" s="24" t="s">
        <v>25</v>
      </c>
      <c r="G29" s="22"/>
      <c r="I29" s="145"/>
      <c r="J29" s="51"/>
      <c r="K29" s="51"/>
    </row>
    <row r="30" spans="1:11" hidden="1" x14ac:dyDescent="0.2">
      <c r="A30" s="25" t="s">
        <v>26</v>
      </c>
      <c r="B30" s="26"/>
      <c r="C30" s="43"/>
      <c r="D30" s="26" t="s">
        <v>27</v>
      </c>
      <c r="E30" s="27"/>
      <c r="F30" s="216">
        <v>0</v>
      </c>
      <c r="G30" s="217"/>
      <c r="I30" s="145"/>
      <c r="J30" s="51"/>
      <c r="K30" s="51"/>
    </row>
    <row r="31" spans="1:11" hidden="1" x14ac:dyDescent="0.2">
      <c r="A31" s="25" t="s">
        <v>28</v>
      </c>
      <c r="B31" s="26"/>
      <c r="C31" s="43">
        <f>SazbaDPH1</f>
        <v>0</v>
      </c>
      <c r="D31" s="26" t="s">
        <v>29</v>
      </c>
      <c r="E31" s="27"/>
      <c r="F31" s="216">
        <f>PRODUCT(F30,C31/100)</f>
        <v>0</v>
      </c>
      <c r="G31" s="217"/>
    </row>
    <row r="32" spans="1:11" hidden="1" x14ac:dyDescent="0.2">
      <c r="A32" s="25" t="s">
        <v>26</v>
      </c>
      <c r="B32" s="26"/>
      <c r="C32" s="43"/>
      <c r="D32" s="26" t="s">
        <v>29</v>
      </c>
      <c r="E32" s="27"/>
      <c r="F32" s="216">
        <v>0</v>
      </c>
      <c r="G32" s="217"/>
    </row>
    <row r="33" spans="1:11" hidden="1" x14ac:dyDescent="0.2">
      <c r="A33" s="25" t="s">
        <v>28</v>
      </c>
      <c r="B33" s="26"/>
      <c r="C33" s="43">
        <f>SazbaDPH2</f>
        <v>0</v>
      </c>
      <c r="D33" s="26" t="s">
        <v>29</v>
      </c>
      <c r="E33" s="27"/>
      <c r="F33" s="233">
        <f>PRODUCT(F32,C33/100)</f>
        <v>0</v>
      </c>
      <c r="G33" s="234"/>
    </row>
    <row r="34" spans="1:11" ht="13.5" thickBot="1" x14ac:dyDescent="0.25">
      <c r="A34" s="25" t="s">
        <v>66</v>
      </c>
      <c r="B34" s="26"/>
      <c r="C34" s="43"/>
      <c r="D34" s="26"/>
      <c r="E34" s="27"/>
      <c r="F34" s="233">
        <v>0</v>
      </c>
      <c r="G34" s="234"/>
    </row>
    <row r="35" spans="1:11" s="28" customFormat="1" ht="19.5" customHeight="1" thickBot="1" x14ac:dyDescent="0.3">
      <c r="A35" s="100" t="s">
        <v>30</v>
      </c>
      <c r="B35" s="101"/>
      <c r="C35" s="102"/>
      <c r="D35" s="102"/>
      <c r="E35" s="103"/>
      <c r="F35" s="235">
        <f>SUM(F30:G34)</f>
        <v>0</v>
      </c>
      <c r="G35" s="236"/>
      <c r="J35" s="52"/>
      <c r="K35" s="52"/>
    </row>
    <row r="36" spans="1:11" ht="18" customHeight="1" x14ac:dyDescent="0.2">
      <c r="A36" s="29" t="s">
        <v>37</v>
      </c>
    </row>
    <row r="37" spans="1:11" x14ac:dyDescent="0.2">
      <c r="B37" s="231" t="s">
        <v>59</v>
      </c>
      <c r="C37" s="231"/>
      <c r="D37" s="231"/>
      <c r="E37" s="231"/>
      <c r="F37" s="231"/>
      <c r="G37" s="231"/>
      <c r="H37" t="s">
        <v>6</v>
      </c>
    </row>
    <row r="38" spans="1:11" ht="14.25" customHeight="1" x14ac:dyDescent="0.2">
      <c r="A38" s="29"/>
      <c r="B38" s="231"/>
      <c r="C38" s="231"/>
      <c r="D38" s="231"/>
      <c r="E38" s="231"/>
      <c r="F38" s="231"/>
      <c r="G38" s="231"/>
      <c r="H38" t="s">
        <v>6</v>
      </c>
    </row>
    <row r="39" spans="1:11" ht="12.75" customHeight="1" x14ac:dyDescent="0.2">
      <c r="A39" s="30"/>
      <c r="B39" s="231"/>
      <c r="C39" s="231"/>
      <c r="D39" s="231"/>
      <c r="E39" s="231"/>
      <c r="F39" s="231"/>
      <c r="G39" s="231"/>
      <c r="H39" t="s">
        <v>6</v>
      </c>
    </row>
    <row r="40" spans="1:11" x14ac:dyDescent="0.2">
      <c r="A40" s="30"/>
      <c r="B40" s="231"/>
      <c r="C40" s="231"/>
      <c r="D40" s="231"/>
      <c r="E40" s="231"/>
      <c r="F40" s="231"/>
      <c r="G40" s="231"/>
      <c r="H40" t="s">
        <v>6</v>
      </c>
    </row>
    <row r="41" spans="1:11" x14ac:dyDescent="0.2">
      <c r="A41" s="30"/>
      <c r="B41" s="231"/>
      <c r="C41" s="231"/>
      <c r="D41" s="231"/>
      <c r="E41" s="231"/>
      <c r="F41" s="231"/>
      <c r="G41" s="231"/>
      <c r="H41" t="s">
        <v>6</v>
      </c>
    </row>
    <row r="42" spans="1:11" x14ac:dyDescent="0.2">
      <c r="A42" s="30"/>
      <c r="B42" s="231"/>
      <c r="C42" s="231"/>
      <c r="D42" s="231"/>
      <c r="E42" s="231"/>
      <c r="F42" s="231"/>
      <c r="G42" s="231"/>
      <c r="H42" t="s">
        <v>6</v>
      </c>
    </row>
    <row r="43" spans="1:11" x14ac:dyDescent="0.2">
      <c r="A43" s="30"/>
      <c r="B43" s="231"/>
      <c r="C43" s="231"/>
      <c r="D43" s="231"/>
      <c r="E43" s="231"/>
      <c r="F43" s="231"/>
      <c r="G43" s="231"/>
      <c r="H43" t="s">
        <v>6</v>
      </c>
    </row>
    <row r="44" spans="1:11" x14ac:dyDescent="0.2">
      <c r="A44" s="30"/>
      <c r="B44" s="231"/>
      <c r="C44" s="231"/>
      <c r="D44" s="231"/>
      <c r="E44" s="231"/>
      <c r="F44" s="231"/>
      <c r="G44" s="231"/>
      <c r="H44" t="s">
        <v>6</v>
      </c>
    </row>
    <row r="45" spans="1:11" x14ac:dyDescent="0.2">
      <c r="A45" s="30"/>
      <c r="B45" s="231"/>
      <c r="C45" s="231"/>
      <c r="D45" s="231"/>
      <c r="E45" s="231"/>
      <c r="F45" s="231"/>
      <c r="G45" s="231"/>
      <c r="H45" t="s">
        <v>6</v>
      </c>
    </row>
    <row r="46" spans="1:11" ht="12.75" customHeight="1" x14ac:dyDescent="0.2">
      <c r="A46" s="30"/>
      <c r="B46" s="232"/>
      <c r="C46" s="232"/>
      <c r="D46" s="232"/>
      <c r="E46" s="232"/>
      <c r="F46" s="232"/>
      <c r="G46" s="232"/>
      <c r="H46" t="s">
        <v>6</v>
      </c>
    </row>
    <row r="47" spans="1:11" x14ac:dyDescent="0.2">
      <c r="B47" s="232"/>
      <c r="C47" s="232"/>
      <c r="D47" s="232"/>
      <c r="E47" s="232"/>
      <c r="F47" s="232"/>
      <c r="G47" s="232"/>
    </row>
    <row r="48" spans="1:11" x14ac:dyDescent="0.2">
      <c r="B48" s="232"/>
      <c r="C48" s="232"/>
      <c r="D48" s="232"/>
      <c r="E48" s="232"/>
      <c r="F48" s="232"/>
      <c r="G48" s="232"/>
    </row>
    <row r="49" spans="2:7" x14ac:dyDescent="0.2">
      <c r="B49" s="232"/>
      <c r="C49" s="232"/>
      <c r="D49" s="232"/>
      <c r="E49" s="232"/>
      <c r="F49" s="232"/>
      <c r="G49" s="232"/>
    </row>
    <row r="50" spans="2:7" x14ac:dyDescent="0.2">
      <c r="B50" s="232"/>
      <c r="C50" s="232"/>
      <c r="D50" s="232"/>
      <c r="E50" s="232"/>
      <c r="F50" s="232"/>
      <c r="G50" s="232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A5" sqref="A5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37" t="s">
        <v>31</v>
      </c>
      <c r="B1" s="238"/>
      <c r="C1" s="53" t="str">
        <f>CONCATENATE(cislostavby," ",nazevstavby)</f>
        <v>2016-005705-KeA ZŠ Habrmanova 1500; 560 02 Česká Třebová</v>
      </c>
      <c r="D1" s="54"/>
      <c r="E1" s="61"/>
      <c r="F1" s="62"/>
      <c r="G1" s="63" t="s">
        <v>32</v>
      </c>
      <c r="H1" s="64" t="str">
        <f>CisloRozpoctu</f>
        <v>01</v>
      </c>
      <c r="I1" s="65"/>
    </row>
    <row r="2" spans="1:10" ht="12" thickBot="1" x14ac:dyDescent="0.25">
      <c r="A2" s="239" t="s">
        <v>33</v>
      </c>
      <c r="B2" s="240"/>
      <c r="C2" s="56" t="str">
        <f>CONCATENATE(cisloobjektu," ",nazevobjektu)</f>
        <v>SO 02 Technické zařízení budovy</v>
      </c>
      <c r="D2" s="57"/>
      <c r="E2" s="66"/>
      <c r="F2" s="67"/>
      <c r="G2" s="241" t="str">
        <f>NazevRozpoctu</f>
        <v>Vzduchotechnika</v>
      </c>
      <c r="H2" s="242"/>
      <c r="I2" s="243"/>
    </row>
    <row r="3" spans="1:10" ht="12" thickTop="1" x14ac:dyDescent="0.2">
      <c r="F3" s="69"/>
    </row>
    <row r="4" spans="1:10" ht="19.5" customHeight="1" x14ac:dyDescent="0.25">
      <c r="A4" s="71" t="s">
        <v>41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3" t="s">
        <v>34</v>
      </c>
      <c r="B6" s="153"/>
      <c r="C6" s="154"/>
      <c r="D6" s="155"/>
      <c r="E6" s="156"/>
      <c r="F6" s="157" t="s">
        <v>67</v>
      </c>
      <c r="G6" s="157"/>
      <c r="H6" s="157"/>
      <c r="I6" s="158" t="s">
        <v>40</v>
      </c>
      <c r="J6" s="60"/>
    </row>
    <row r="7" spans="1:10" x14ac:dyDescent="0.2">
      <c r="A7" s="164" t="s">
        <v>68</v>
      </c>
      <c r="B7" s="159" t="s">
        <v>69</v>
      </c>
      <c r="C7" s="160"/>
      <c r="D7" s="160"/>
      <c r="E7" s="161"/>
      <c r="F7" s="162" t="s">
        <v>35</v>
      </c>
      <c r="G7" s="162"/>
      <c r="H7" s="162"/>
      <c r="I7" s="165"/>
      <c r="J7" s="59"/>
    </row>
    <row r="8" spans="1:10" x14ac:dyDescent="0.2">
      <c r="A8" s="164" t="s">
        <v>70</v>
      </c>
      <c r="B8" s="159" t="s">
        <v>71</v>
      </c>
      <c r="C8" s="160"/>
      <c r="D8" s="160"/>
      <c r="E8" s="161"/>
      <c r="F8" s="162" t="s">
        <v>35</v>
      </c>
      <c r="G8" s="162"/>
      <c r="H8" s="162"/>
      <c r="I8" s="165"/>
      <c r="J8" s="59"/>
    </row>
    <row r="9" spans="1:10" x14ac:dyDescent="0.2">
      <c r="A9" s="164" t="s">
        <v>72</v>
      </c>
      <c r="B9" s="159" t="s">
        <v>73</v>
      </c>
      <c r="C9" s="160"/>
      <c r="D9" s="160"/>
      <c r="E9" s="161"/>
      <c r="F9" s="162" t="s">
        <v>35</v>
      </c>
      <c r="G9" s="162"/>
      <c r="H9" s="162"/>
      <c r="I9" s="165"/>
      <c r="J9" s="59"/>
    </row>
    <row r="10" spans="1:10" x14ac:dyDescent="0.2">
      <c r="A10" s="164" t="s">
        <v>74</v>
      </c>
      <c r="B10" s="159" t="s">
        <v>75</v>
      </c>
      <c r="C10" s="160"/>
      <c r="D10" s="160"/>
      <c r="E10" s="161"/>
      <c r="F10" s="162" t="s">
        <v>35</v>
      </c>
      <c r="G10" s="162"/>
      <c r="H10" s="162"/>
      <c r="I10" s="165"/>
      <c r="J10" s="59"/>
    </row>
    <row r="11" spans="1:10" x14ac:dyDescent="0.2">
      <c r="A11" s="164" t="s">
        <v>76</v>
      </c>
      <c r="B11" s="159" t="s">
        <v>77</v>
      </c>
      <c r="C11" s="160"/>
      <c r="D11" s="160"/>
      <c r="E11" s="161"/>
      <c r="F11" s="162" t="s">
        <v>35</v>
      </c>
      <c r="G11" s="162"/>
      <c r="H11" s="162"/>
      <c r="I11" s="165"/>
      <c r="J11" s="59"/>
    </row>
    <row r="12" spans="1:10" x14ac:dyDescent="0.2">
      <c r="A12" s="164" t="s">
        <v>78</v>
      </c>
      <c r="B12" s="159" t="s">
        <v>79</v>
      </c>
      <c r="C12" s="160"/>
      <c r="D12" s="160"/>
      <c r="E12" s="161"/>
      <c r="F12" s="162" t="s">
        <v>36</v>
      </c>
      <c r="G12" s="162"/>
      <c r="H12" s="162"/>
      <c r="I12" s="165"/>
      <c r="J12" s="59"/>
    </row>
    <row r="13" spans="1:10" x14ac:dyDescent="0.2">
      <c r="A13" s="164" t="s">
        <v>80</v>
      </c>
      <c r="B13" s="159" t="s">
        <v>58</v>
      </c>
      <c r="C13" s="160"/>
      <c r="D13" s="160"/>
      <c r="E13" s="161"/>
      <c r="F13" s="162" t="s">
        <v>36</v>
      </c>
      <c r="G13" s="162"/>
      <c r="H13" s="162"/>
      <c r="I13" s="165"/>
      <c r="J13" s="59"/>
    </row>
    <row r="14" spans="1:10" x14ac:dyDescent="0.2">
      <c r="A14" s="164" t="s">
        <v>81</v>
      </c>
      <c r="B14" s="159" t="s">
        <v>82</v>
      </c>
      <c r="C14" s="160"/>
      <c r="D14" s="160"/>
      <c r="E14" s="161"/>
      <c r="F14" s="162" t="s">
        <v>36</v>
      </c>
      <c r="G14" s="162"/>
      <c r="H14" s="162"/>
      <c r="I14" s="165"/>
      <c r="J14" s="59"/>
    </row>
    <row r="15" spans="1:10" x14ac:dyDescent="0.2">
      <c r="A15" s="164" t="s">
        <v>83</v>
      </c>
      <c r="B15" s="159" t="s">
        <v>84</v>
      </c>
      <c r="C15" s="160"/>
      <c r="D15" s="160"/>
      <c r="E15" s="161"/>
      <c r="F15" s="162" t="s">
        <v>61</v>
      </c>
      <c r="G15" s="162"/>
      <c r="H15" s="162"/>
      <c r="I15" s="165"/>
      <c r="J15" s="59"/>
    </row>
    <row r="16" spans="1:10" x14ac:dyDescent="0.2">
      <c r="A16" s="164" t="s">
        <v>85</v>
      </c>
      <c r="B16" s="159" t="s">
        <v>86</v>
      </c>
      <c r="C16" s="160"/>
      <c r="D16" s="160"/>
      <c r="E16" s="161"/>
      <c r="F16" s="162" t="s">
        <v>87</v>
      </c>
      <c r="G16" s="162"/>
      <c r="H16" s="162"/>
      <c r="I16" s="165"/>
      <c r="J16" s="59"/>
    </row>
    <row r="17" spans="1:10" x14ac:dyDescent="0.2">
      <c r="A17" s="164" t="s">
        <v>88</v>
      </c>
      <c r="B17" s="159" t="s">
        <v>89</v>
      </c>
      <c r="C17" s="160"/>
      <c r="D17" s="160"/>
      <c r="E17" s="161"/>
      <c r="F17" s="162" t="s">
        <v>87</v>
      </c>
      <c r="G17" s="162"/>
      <c r="H17" s="162"/>
      <c r="I17" s="165"/>
      <c r="J17" s="59"/>
    </row>
    <row r="18" spans="1:10" ht="12" thickBot="1" x14ac:dyDescent="0.25">
      <c r="A18" s="166"/>
      <c r="B18" s="167" t="s">
        <v>90</v>
      </c>
      <c r="C18" s="168"/>
      <c r="D18" s="168"/>
      <c r="E18" s="169"/>
      <c r="F18" s="170"/>
      <c r="G18" s="170"/>
      <c r="H18" s="170"/>
      <c r="I18" s="171">
        <f>SUM(I7:I17)</f>
        <v>0</v>
      </c>
      <c r="J18" s="59"/>
    </row>
    <row r="19" spans="1:10" x14ac:dyDescent="0.2">
      <c r="A19" s="152"/>
      <c r="E19" s="70"/>
      <c r="F19" s="70"/>
      <c r="G19" s="70"/>
      <c r="H19" s="70"/>
      <c r="I19" s="70"/>
      <c r="J19" s="59"/>
    </row>
    <row r="20" spans="1:10" x14ac:dyDescent="0.2">
      <c r="E20" s="70"/>
      <c r="F20" s="70"/>
      <c r="G20" s="70"/>
      <c r="H20" s="70"/>
      <c r="I20" s="70"/>
      <c r="J20" s="59"/>
    </row>
    <row r="21" spans="1:10" x14ac:dyDescent="0.2">
      <c r="E21" s="70"/>
      <c r="F21" s="70"/>
      <c r="G21" s="70"/>
      <c r="H21" s="70"/>
      <c r="I21" s="70"/>
      <c r="J21" s="59"/>
    </row>
    <row r="22" spans="1:10" x14ac:dyDescent="0.2">
      <c r="E22" s="70"/>
      <c r="F22" s="70"/>
      <c r="G22" s="70"/>
      <c r="H22" s="70"/>
      <c r="I22" s="70"/>
      <c r="J22" s="59"/>
    </row>
    <row r="23" spans="1:10" x14ac:dyDescent="0.2">
      <c r="E23" s="70"/>
      <c r="F23" s="70"/>
      <c r="G23" s="70"/>
      <c r="H23" s="70"/>
      <c r="I23" s="70"/>
      <c r="J23" s="59"/>
    </row>
    <row r="24" spans="1:10" x14ac:dyDescent="0.2">
      <c r="E24" s="70"/>
      <c r="F24" s="70"/>
      <c r="G24" s="70"/>
      <c r="H24" s="70"/>
      <c r="I24" s="70"/>
      <c r="J24" s="59"/>
    </row>
    <row r="25" spans="1:10" x14ac:dyDescent="0.2">
      <c r="E25" s="70"/>
      <c r="F25" s="70"/>
      <c r="G25" s="70"/>
      <c r="H25" s="70"/>
      <c r="I25" s="70"/>
      <c r="J25" s="59"/>
    </row>
    <row r="26" spans="1:10" x14ac:dyDescent="0.2">
      <c r="E26" s="70"/>
      <c r="F26" s="70"/>
      <c r="G26" s="70"/>
      <c r="H26" s="70"/>
      <c r="I26" s="70"/>
      <c r="J26" s="59"/>
    </row>
    <row r="27" spans="1:10" x14ac:dyDescent="0.2">
      <c r="E27" s="70"/>
      <c r="F27" s="70"/>
      <c r="G27" s="70"/>
      <c r="H27" s="70"/>
      <c r="I27" s="70"/>
      <c r="J27" s="59"/>
    </row>
    <row r="28" spans="1:10" x14ac:dyDescent="0.2">
      <c r="E28" s="70"/>
      <c r="F28" s="70"/>
      <c r="G28" s="70"/>
      <c r="H28" s="70"/>
      <c r="I28" s="70"/>
      <c r="J28" s="59"/>
    </row>
    <row r="29" spans="1:10" x14ac:dyDescent="0.2">
      <c r="E29" s="70"/>
      <c r="F29" s="70"/>
      <c r="G29" s="70"/>
      <c r="H29" s="70"/>
      <c r="I29" s="70"/>
      <c r="J29" s="59"/>
    </row>
    <row r="30" spans="1:10" x14ac:dyDescent="0.2">
      <c r="E30" s="70"/>
      <c r="F30" s="70"/>
      <c r="G30" s="70"/>
      <c r="H30" s="70"/>
      <c r="I30" s="70"/>
      <c r="J30" s="59"/>
    </row>
    <row r="31" spans="1:10" x14ac:dyDescent="0.2">
      <c r="E31" s="70"/>
      <c r="F31" s="70"/>
      <c r="G31" s="70"/>
      <c r="H31" s="70"/>
      <c r="I31" s="70"/>
      <c r="J31" s="59"/>
    </row>
    <row r="32" spans="1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 x14ac:dyDescent="0.25">
      <c r="A1" s="244" t="s">
        <v>42</v>
      </c>
      <c r="B1" s="244"/>
      <c r="C1" s="245"/>
      <c r="D1" s="244"/>
      <c r="E1" s="244"/>
      <c r="F1" s="244"/>
      <c r="G1" s="244"/>
    </row>
    <row r="2" spans="1:7" ht="13.5" thickTop="1" x14ac:dyDescent="0.2">
      <c r="A2" s="119" t="s">
        <v>43</v>
      </c>
      <c r="B2" s="120"/>
      <c r="C2" s="246"/>
      <c r="D2" s="246"/>
      <c r="E2" s="246"/>
      <c r="F2" s="246"/>
      <c r="G2" s="247"/>
    </row>
    <row r="3" spans="1:7" x14ac:dyDescent="0.2">
      <c r="A3" s="121" t="s">
        <v>44</v>
      </c>
      <c r="B3" s="122"/>
      <c r="C3" s="248"/>
      <c r="D3" s="248"/>
      <c r="E3" s="248"/>
      <c r="F3" s="248"/>
      <c r="G3" s="249"/>
    </row>
    <row r="4" spans="1:7" ht="13.5" thickBot="1" x14ac:dyDescent="0.25">
      <c r="A4" s="123" t="s">
        <v>45</v>
      </c>
      <c r="B4" s="124"/>
      <c r="C4" s="250"/>
      <c r="D4" s="250"/>
      <c r="E4" s="250"/>
      <c r="F4" s="250"/>
      <c r="G4" s="251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46</v>
      </c>
      <c r="B6" s="129" t="s">
        <v>47</v>
      </c>
      <c r="C6" s="130" t="s">
        <v>48</v>
      </c>
      <c r="D6" s="131" t="s">
        <v>49</v>
      </c>
      <c r="E6" s="132" t="s">
        <v>50</v>
      </c>
      <c r="F6" s="133" t="s">
        <v>51</v>
      </c>
      <c r="G6" s="134" t="s">
        <v>52</v>
      </c>
    </row>
    <row r="7" spans="1:7" ht="14.25" thickTop="1" thickBot="1" x14ac:dyDescent="0.25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68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75" customWidth="1"/>
    <col min="3" max="3" width="38.28515625" style="17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244" t="s">
        <v>42</v>
      </c>
      <c r="B1" s="244"/>
      <c r="C1" s="245"/>
      <c r="D1" s="244"/>
      <c r="E1" s="244"/>
      <c r="F1" s="244"/>
      <c r="G1" s="244"/>
      <c r="H1" s="118"/>
      <c r="I1" s="118"/>
      <c r="J1" s="118"/>
    </row>
    <row r="2" spans="1:60" ht="13.5" thickTop="1" x14ac:dyDescent="0.2">
      <c r="A2" s="119" t="s">
        <v>43</v>
      </c>
      <c r="B2" s="120" t="s">
        <v>53</v>
      </c>
      <c r="C2" s="254" t="s">
        <v>54</v>
      </c>
      <c r="D2" s="246"/>
      <c r="E2" s="246"/>
      <c r="F2" s="246"/>
      <c r="G2" s="247"/>
      <c r="H2" s="118"/>
      <c r="I2" s="118"/>
      <c r="J2" s="118"/>
    </row>
    <row r="3" spans="1:60" x14ac:dyDescent="0.2">
      <c r="A3" s="121" t="s">
        <v>44</v>
      </c>
      <c r="B3" s="122" t="s">
        <v>55</v>
      </c>
      <c r="C3" s="255" t="s">
        <v>56</v>
      </c>
      <c r="D3" s="248"/>
      <c r="E3" s="248"/>
      <c r="F3" s="248"/>
      <c r="G3" s="249"/>
      <c r="H3" s="118"/>
      <c r="I3" s="118"/>
      <c r="J3" s="118"/>
    </row>
    <row r="4" spans="1:60" ht="13.5" thickBot="1" x14ac:dyDescent="0.25">
      <c r="A4" s="172" t="s">
        <v>45</v>
      </c>
      <c r="B4" s="173" t="s">
        <v>57</v>
      </c>
      <c r="C4" s="256" t="s">
        <v>58</v>
      </c>
      <c r="D4" s="257"/>
      <c r="E4" s="257"/>
      <c r="F4" s="257"/>
      <c r="G4" s="258"/>
      <c r="H4" s="118"/>
      <c r="I4" s="118"/>
      <c r="J4" s="118"/>
    </row>
    <row r="5" spans="1:60" ht="14.25" thickTop="1" thickBot="1" x14ac:dyDescent="0.25">
      <c r="A5" s="118"/>
      <c r="B5" s="125"/>
      <c r="C5" s="126"/>
      <c r="D5" s="127"/>
      <c r="E5" s="118"/>
      <c r="F5" s="118"/>
      <c r="G5" s="118"/>
      <c r="H5" s="118"/>
      <c r="I5" s="118"/>
      <c r="J5" s="118"/>
    </row>
    <row r="6" spans="1:60" ht="14.25" thickTop="1" thickBot="1" x14ac:dyDescent="0.25">
      <c r="A6" s="183" t="s">
        <v>46</v>
      </c>
      <c r="B6" s="184" t="s">
        <v>47</v>
      </c>
      <c r="C6" s="178" t="s">
        <v>48</v>
      </c>
      <c r="D6" s="179" t="s">
        <v>49</v>
      </c>
      <c r="E6" s="180" t="s">
        <v>50</v>
      </c>
      <c r="F6" s="181" t="s">
        <v>51</v>
      </c>
      <c r="G6" s="182" t="s">
        <v>52</v>
      </c>
      <c r="H6" s="118"/>
      <c r="I6" s="118"/>
      <c r="J6" s="118"/>
    </row>
    <row r="7" spans="1:60" x14ac:dyDescent="0.2">
      <c r="A7" s="197" t="s">
        <v>91</v>
      </c>
      <c r="B7" s="198" t="s">
        <v>68</v>
      </c>
      <c r="C7" s="199" t="s">
        <v>69</v>
      </c>
      <c r="D7" s="200"/>
      <c r="E7" s="174"/>
      <c r="F7" s="259">
        <f>SUM(G8:G9)</f>
        <v>0</v>
      </c>
      <c r="G7" s="260"/>
      <c r="H7" s="118"/>
      <c r="I7" s="118"/>
      <c r="J7" s="118"/>
    </row>
    <row r="8" spans="1:60" ht="22.5" outlineLevel="1" x14ac:dyDescent="0.2">
      <c r="A8" s="194">
        <v>1</v>
      </c>
      <c r="B8" s="185" t="s">
        <v>92</v>
      </c>
      <c r="C8" s="207" t="s">
        <v>93</v>
      </c>
      <c r="D8" s="187" t="s">
        <v>94</v>
      </c>
      <c r="E8" s="190">
        <v>21</v>
      </c>
      <c r="F8" s="193"/>
      <c r="G8" s="196">
        <f>E8*F8</f>
        <v>0</v>
      </c>
      <c r="H8" s="176"/>
      <c r="I8" s="176"/>
      <c r="J8" s="176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</row>
    <row r="9" spans="1:60" outlineLevel="1" x14ac:dyDescent="0.2">
      <c r="A9" s="194">
        <v>2</v>
      </c>
      <c r="B9" s="185" t="s">
        <v>95</v>
      </c>
      <c r="C9" s="207" t="s">
        <v>96</v>
      </c>
      <c r="D9" s="187" t="s">
        <v>97</v>
      </c>
      <c r="E9" s="190">
        <v>1</v>
      </c>
      <c r="F9" s="193"/>
      <c r="G9" s="196">
        <f>E9*F9</f>
        <v>0</v>
      </c>
      <c r="H9" s="176"/>
      <c r="I9" s="176"/>
      <c r="J9" s="176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</row>
    <row r="10" spans="1:60" x14ac:dyDescent="0.2">
      <c r="A10" s="195" t="s">
        <v>91</v>
      </c>
      <c r="B10" s="186" t="s">
        <v>70</v>
      </c>
      <c r="C10" s="208" t="s">
        <v>71</v>
      </c>
      <c r="D10" s="188"/>
      <c r="E10" s="191"/>
      <c r="F10" s="252">
        <f>SUM(G11:G11)</f>
        <v>0</v>
      </c>
      <c r="G10" s="253"/>
      <c r="H10" s="118"/>
      <c r="I10" s="118"/>
      <c r="J10" s="118"/>
    </row>
    <row r="11" spans="1:60" ht="22.5" outlineLevel="1" x14ac:dyDescent="0.2">
      <c r="A11" s="194">
        <v>3</v>
      </c>
      <c r="B11" s="185" t="s">
        <v>98</v>
      </c>
      <c r="C11" s="207" t="s">
        <v>99</v>
      </c>
      <c r="D11" s="187" t="s">
        <v>100</v>
      </c>
      <c r="E11" s="190">
        <v>34</v>
      </c>
      <c r="F11" s="193"/>
      <c r="G11" s="196">
        <f>E11*F11</f>
        <v>0</v>
      </c>
      <c r="H11" s="176"/>
      <c r="I11" s="176"/>
      <c r="J11" s="176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</row>
    <row r="12" spans="1:60" x14ac:dyDescent="0.2">
      <c r="A12" s="195" t="s">
        <v>91</v>
      </c>
      <c r="B12" s="186" t="s">
        <v>72</v>
      </c>
      <c r="C12" s="208" t="s">
        <v>73</v>
      </c>
      <c r="D12" s="188"/>
      <c r="E12" s="191"/>
      <c r="F12" s="252">
        <f>SUM(G13:G13)</f>
        <v>0</v>
      </c>
      <c r="G12" s="253"/>
      <c r="H12" s="118"/>
      <c r="I12" s="118"/>
      <c r="J12" s="118"/>
    </row>
    <row r="13" spans="1:60" outlineLevel="1" x14ac:dyDescent="0.2">
      <c r="A13" s="194">
        <v>4</v>
      </c>
      <c r="B13" s="185" t="s">
        <v>101</v>
      </c>
      <c r="C13" s="207" t="s">
        <v>102</v>
      </c>
      <c r="D13" s="187" t="s">
        <v>97</v>
      </c>
      <c r="E13" s="190">
        <v>1</v>
      </c>
      <c r="F13" s="193"/>
      <c r="G13" s="196">
        <f>E13*F13</f>
        <v>0</v>
      </c>
      <c r="H13" s="176"/>
      <c r="I13" s="176"/>
      <c r="J13" s="176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</row>
    <row r="14" spans="1:60" x14ac:dyDescent="0.2">
      <c r="A14" s="195" t="s">
        <v>91</v>
      </c>
      <c r="B14" s="186" t="s">
        <v>74</v>
      </c>
      <c r="C14" s="208" t="s">
        <v>75</v>
      </c>
      <c r="D14" s="188"/>
      <c r="E14" s="191"/>
      <c r="F14" s="252">
        <f>SUM(G15:G16)</f>
        <v>0</v>
      </c>
      <c r="G14" s="253"/>
      <c r="H14" s="118"/>
      <c r="I14" s="118"/>
      <c r="J14" s="118"/>
    </row>
    <row r="15" spans="1:60" outlineLevel="1" x14ac:dyDescent="0.2">
      <c r="A15" s="194">
        <v>5</v>
      </c>
      <c r="B15" s="185" t="s">
        <v>103</v>
      </c>
      <c r="C15" s="207" t="s">
        <v>104</v>
      </c>
      <c r="D15" s="187" t="s">
        <v>105</v>
      </c>
      <c r="E15" s="190">
        <v>21</v>
      </c>
      <c r="F15" s="193"/>
      <c r="G15" s="196">
        <f>E15*F15</f>
        <v>0</v>
      </c>
      <c r="H15" s="176"/>
      <c r="I15" s="176"/>
      <c r="J15" s="176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</row>
    <row r="16" spans="1:60" outlineLevel="1" x14ac:dyDescent="0.2">
      <c r="A16" s="194">
        <v>6</v>
      </c>
      <c r="B16" s="185" t="s">
        <v>106</v>
      </c>
      <c r="C16" s="207" t="s">
        <v>107</v>
      </c>
      <c r="D16" s="187" t="s">
        <v>105</v>
      </c>
      <c r="E16" s="190">
        <v>20.399999999999999</v>
      </c>
      <c r="F16" s="193"/>
      <c r="G16" s="196">
        <f>E16*F16</f>
        <v>0</v>
      </c>
      <c r="H16" s="176"/>
      <c r="I16" s="176"/>
      <c r="J16" s="176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</row>
    <row r="17" spans="1:60" x14ac:dyDescent="0.2">
      <c r="A17" s="195" t="s">
        <v>91</v>
      </c>
      <c r="B17" s="186" t="s">
        <v>76</v>
      </c>
      <c r="C17" s="208" t="s">
        <v>77</v>
      </c>
      <c r="D17" s="188"/>
      <c r="E17" s="191"/>
      <c r="F17" s="252">
        <f>SUM(G18:G18)</f>
        <v>0</v>
      </c>
      <c r="G17" s="253"/>
      <c r="H17" s="118"/>
      <c r="I17" s="118"/>
      <c r="J17" s="118"/>
    </row>
    <row r="18" spans="1:60" outlineLevel="1" x14ac:dyDescent="0.2">
      <c r="A18" s="194">
        <v>7</v>
      </c>
      <c r="B18" s="185" t="s">
        <v>108</v>
      </c>
      <c r="C18" s="207" t="s">
        <v>109</v>
      </c>
      <c r="D18" s="187" t="s">
        <v>110</v>
      </c>
      <c r="E18" s="190">
        <v>1.2127600000000001</v>
      </c>
      <c r="F18" s="193"/>
      <c r="G18" s="196">
        <f>E18*F18</f>
        <v>0</v>
      </c>
      <c r="H18" s="176"/>
      <c r="I18" s="176"/>
      <c r="J18" s="176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</row>
    <row r="19" spans="1:60" x14ac:dyDescent="0.2">
      <c r="A19" s="195" t="s">
        <v>91</v>
      </c>
      <c r="B19" s="186" t="s">
        <v>78</v>
      </c>
      <c r="C19" s="208" t="s">
        <v>79</v>
      </c>
      <c r="D19" s="188"/>
      <c r="E19" s="191"/>
      <c r="F19" s="252">
        <f>SUM(G20:G23)</f>
        <v>0</v>
      </c>
      <c r="G19" s="253"/>
      <c r="H19" s="118"/>
      <c r="I19" s="118"/>
      <c r="J19" s="118"/>
    </row>
    <row r="20" spans="1:60" outlineLevel="1" x14ac:dyDescent="0.2">
      <c r="A20" s="194">
        <v>8</v>
      </c>
      <c r="B20" s="185" t="s">
        <v>111</v>
      </c>
      <c r="C20" s="207" t="s">
        <v>112</v>
      </c>
      <c r="D20" s="187" t="s">
        <v>113</v>
      </c>
      <c r="E20" s="190">
        <v>34</v>
      </c>
      <c r="F20" s="193"/>
      <c r="G20" s="196">
        <f>E20*F20</f>
        <v>0</v>
      </c>
      <c r="H20" s="176"/>
      <c r="I20" s="176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</row>
    <row r="21" spans="1:60" outlineLevel="1" x14ac:dyDescent="0.2">
      <c r="A21" s="194">
        <v>9</v>
      </c>
      <c r="B21" s="185" t="s">
        <v>114</v>
      </c>
      <c r="C21" s="207" t="s">
        <v>115</v>
      </c>
      <c r="D21" s="187" t="s">
        <v>113</v>
      </c>
      <c r="E21" s="190">
        <v>39.1</v>
      </c>
      <c r="F21" s="193"/>
      <c r="G21" s="196">
        <f>E21*F21</f>
        <v>0</v>
      </c>
      <c r="H21" s="176"/>
      <c r="I21" s="176"/>
      <c r="J21" s="176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</row>
    <row r="22" spans="1:60" outlineLevel="1" x14ac:dyDescent="0.2">
      <c r="A22" s="194"/>
      <c r="B22" s="185"/>
      <c r="C22" s="209" t="s">
        <v>116</v>
      </c>
      <c r="D22" s="189"/>
      <c r="E22" s="192">
        <v>39.1</v>
      </c>
      <c r="F22" s="193"/>
      <c r="G22" s="196"/>
      <c r="H22" s="176"/>
      <c r="I22" s="176"/>
      <c r="J22" s="176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</row>
    <row r="23" spans="1:60" outlineLevel="1" x14ac:dyDescent="0.2">
      <c r="A23" s="194">
        <v>10</v>
      </c>
      <c r="B23" s="185" t="s">
        <v>117</v>
      </c>
      <c r="C23" s="207" t="s">
        <v>118</v>
      </c>
      <c r="D23" s="187" t="s">
        <v>110</v>
      </c>
      <c r="E23" s="190">
        <v>8.3640000000000006E-2</v>
      </c>
      <c r="F23" s="193"/>
      <c r="G23" s="196">
        <f>E23*F23</f>
        <v>0</v>
      </c>
      <c r="H23" s="176"/>
      <c r="I23" s="176"/>
      <c r="J23" s="176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</row>
    <row r="24" spans="1:60" x14ac:dyDescent="0.2">
      <c r="A24" s="195" t="s">
        <v>91</v>
      </c>
      <c r="B24" s="186" t="s">
        <v>80</v>
      </c>
      <c r="C24" s="208" t="s">
        <v>58</v>
      </c>
      <c r="D24" s="188"/>
      <c r="E24" s="191"/>
      <c r="F24" s="252">
        <f>SUM(G25:G34)</f>
        <v>0</v>
      </c>
      <c r="G24" s="253"/>
      <c r="H24" s="118"/>
      <c r="I24" s="118"/>
      <c r="J24" s="118"/>
    </row>
    <row r="25" spans="1:60" outlineLevel="1" x14ac:dyDescent="0.2">
      <c r="A25" s="194">
        <v>11</v>
      </c>
      <c r="B25" s="185" t="s">
        <v>119</v>
      </c>
      <c r="C25" s="207" t="s">
        <v>120</v>
      </c>
      <c r="D25" s="187" t="s">
        <v>105</v>
      </c>
      <c r="E25" s="190">
        <v>34</v>
      </c>
      <c r="F25" s="193"/>
      <c r="G25" s="196">
        <f t="shared" ref="G25:G34" si="0">E25*F25</f>
        <v>0</v>
      </c>
      <c r="H25" s="176"/>
      <c r="I25" s="176"/>
      <c r="J25" s="176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</row>
    <row r="26" spans="1:60" outlineLevel="1" x14ac:dyDescent="0.2">
      <c r="A26" s="194">
        <v>12</v>
      </c>
      <c r="B26" s="185" t="s">
        <v>121</v>
      </c>
      <c r="C26" s="207" t="s">
        <v>122</v>
      </c>
      <c r="D26" s="187" t="s">
        <v>100</v>
      </c>
      <c r="E26" s="190">
        <v>8</v>
      </c>
      <c r="F26" s="193"/>
      <c r="G26" s="196">
        <f t="shared" si="0"/>
        <v>0</v>
      </c>
      <c r="H26" s="176"/>
      <c r="I26" s="176"/>
      <c r="J26" s="176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</row>
    <row r="27" spans="1:60" outlineLevel="1" x14ac:dyDescent="0.2">
      <c r="A27" s="194">
        <v>13</v>
      </c>
      <c r="B27" s="185" t="s">
        <v>123</v>
      </c>
      <c r="C27" s="207" t="s">
        <v>124</v>
      </c>
      <c r="D27" s="187" t="s">
        <v>100</v>
      </c>
      <c r="E27" s="190">
        <v>34</v>
      </c>
      <c r="F27" s="193"/>
      <c r="G27" s="196">
        <f t="shared" si="0"/>
        <v>0</v>
      </c>
      <c r="H27" s="176"/>
      <c r="I27" s="176"/>
      <c r="J27" s="176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</row>
    <row r="28" spans="1:60" outlineLevel="1" x14ac:dyDescent="0.2">
      <c r="A28" s="194">
        <v>14</v>
      </c>
      <c r="B28" s="185" t="s">
        <v>125</v>
      </c>
      <c r="C28" s="207" t="s">
        <v>126</v>
      </c>
      <c r="D28" s="187" t="s">
        <v>100</v>
      </c>
      <c r="E28" s="190">
        <v>17</v>
      </c>
      <c r="F28" s="193"/>
      <c r="G28" s="196">
        <f t="shared" si="0"/>
        <v>0</v>
      </c>
      <c r="H28" s="176"/>
      <c r="I28" s="176"/>
      <c r="J28" s="176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</row>
    <row r="29" spans="1:60" ht="22.5" outlineLevel="1" x14ac:dyDescent="0.2">
      <c r="A29" s="194">
        <v>15</v>
      </c>
      <c r="B29" s="185" t="s">
        <v>127</v>
      </c>
      <c r="C29" s="207" t="s">
        <v>128</v>
      </c>
      <c r="D29" s="187" t="s">
        <v>97</v>
      </c>
      <c r="E29" s="190">
        <v>17</v>
      </c>
      <c r="F29" s="193"/>
      <c r="G29" s="196">
        <f t="shared" si="0"/>
        <v>0</v>
      </c>
      <c r="H29" s="176"/>
      <c r="I29" s="176"/>
      <c r="J29" s="176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</row>
    <row r="30" spans="1:60" ht="45" outlineLevel="1" x14ac:dyDescent="0.2">
      <c r="A30" s="194">
        <v>16</v>
      </c>
      <c r="B30" s="185" t="s">
        <v>129</v>
      </c>
      <c r="C30" s="207" t="s">
        <v>130</v>
      </c>
      <c r="D30" s="187" t="s">
        <v>100</v>
      </c>
      <c r="E30" s="190">
        <v>17</v>
      </c>
      <c r="F30" s="193"/>
      <c r="G30" s="196">
        <f t="shared" si="0"/>
        <v>0</v>
      </c>
      <c r="H30" s="176"/>
      <c r="I30" s="176"/>
      <c r="J30" s="176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</row>
    <row r="31" spans="1:60" outlineLevel="1" x14ac:dyDescent="0.2">
      <c r="A31" s="194">
        <v>17</v>
      </c>
      <c r="B31" s="185" t="s">
        <v>131</v>
      </c>
      <c r="C31" s="207" t="s">
        <v>132</v>
      </c>
      <c r="D31" s="187" t="s">
        <v>100</v>
      </c>
      <c r="E31" s="190">
        <v>34</v>
      </c>
      <c r="F31" s="193"/>
      <c r="G31" s="196">
        <f t="shared" si="0"/>
        <v>0</v>
      </c>
      <c r="H31" s="176"/>
      <c r="I31" s="176"/>
      <c r="J31" s="176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</row>
    <row r="32" spans="1:60" outlineLevel="1" x14ac:dyDescent="0.2">
      <c r="A32" s="194">
        <v>18</v>
      </c>
      <c r="B32" s="185" t="s">
        <v>133</v>
      </c>
      <c r="C32" s="207" t="s">
        <v>134</v>
      </c>
      <c r="D32" s="187" t="s">
        <v>100</v>
      </c>
      <c r="E32" s="190">
        <v>34</v>
      </c>
      <c r="F32" s="193"/>
      <c r="G32" s="196">
        <f t="shared" si="0"/>
        <v>0</v>
      </c>
      <c r="H32" s="176"/>
      <c r="I32" s="176"/>
      <c r="J32" s="176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</row>
    <row r="33" spans="1:60" outlineLevel="1" x14ac:dyDescent="0.2">
      <c r="A33" s="194">
        <v>19</v>
      </c>
      <c r="B33" s="185" t="s">
        <v>135</v>
      </c>
      <c r="C33" s="207" t="s">
        <v>136</v>
      </c>
      <c r="D33" s="187" t="s">
        <v>100</v>
      </c>
      <c r="E33" s="190">
        <v>8</v>
      </c>
      <c r="F33" s="193"/>
      <c r="G33" s="196">
        <f t="shared" si="0"/>
        <v>0</v>
      </c>
      <c r="H33" s="176"/>
      <c r="I33" s="176"/>
      <c r="J33" s="176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</row>
    <row r="34" spans="1:60" outlineLevel="1" x14ac:dyDescent="0.2">
      <c r="A34" s="194">
        <v>20</v>
      </c>
      <c r="B34" s="185" t="s">
        <v>137</v>
      </c>
      <c r="C34" s="207" t="s">
        <v>138</v>
      </c>
      <c r="D34" s="187" t="s">
        <v>110</v>
      </c>
      <c r="E34" s="190">
        <v>0.40649999999999997</v>
      </c>
      <c r="F34" s="193"/>
      <c r="G34" s="196">
        <f t="shared" si="0"/>
        <v>0</v>
      </c>
      <c r="H34" s="176"/>
      <c r="I34" s="176"/>
      <c r="J34" s="176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</row>
    <row r="35" spans="1:60" x14ac:dyDescent="0.2">
      <c r="A35" s="195" t="s">
        <v>91</v>
      </c>
      <c r="B35" s="186" t="s">
        <v>81</v>
      </c>
      <c r="C35" s="208" t="s">
        <v>82</v>
      </c>
      <c r="D35" s="188"/>
      <c r="E35" s="191"/>
      <c r="F35" s="252">
        <f>SUM(G36:G37)</f>
        <v>0</v>
      </c>
      <c r="G35" s="253"/>
      <c r="H35" s="118"/>
      <c r="I35" s="118"/>
      <c r="J35" s="118"/>
    </row>
    <row r="36" spans="1:60" outlineLevel="1" x14ac:dyDescent="0.2">
      <c r="A36" s="194">
        <v>21</v>
      </c>
      <c r="B36" s="185" t="s">
        <v>139</v>
      </c>
      <c r="C36" s="207" t="s">
        <v>140</v>
      </c>
      <c r="D36" s="187" t="s">
        <v>113</v>
      </c>
      <c r="E36" s="190">
        <v>34</v>
      </c>
      <c r="F36" s="193"/>
      <c r="G36" s="196">
        <f>E36*F36</f>
        <v>0</v>
      </c>
      <c r="H36" s="176"/>
      <c r="I36" s="176"/>
      <c r="J36" s="176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</row>
    <row r="37" spans="1:60" outlineLevel="1" x14ac:dyDescent="0.2">
      <c r="A37" s="194">
        <v>22</v>
      </c>
      <c r="B37" s="185" t="s">
        <v>141</v>
      </c>
      <c r="C37" s="207" t="s">
        <v>142</v>
      </c>
      <c r="D37" s="187" t="s">
        <v>113</v>
      </c>
      <c r="E37" s="190">
        <v>34</v>
      </c>
      <c r="F37" s="193"/>
      <c r="G37" s="196">
        <f>E37*F37</f>
        <v>0</v>
      </c>
      <c r="H37" s="176"/>
      <c r="I37" s="176"/>
      <c r="J37" s="176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</row>
    <row r="38" spans="1:60" x14ac:dyDescent="0.2">
      <c r="A38" s="195" t="s">
        <v>91</v>
      </c>
      <c r="B38" s="186" t="s">
        <v>83</v>
      </c>
      <c r="C38" s="208" t="s">
        <v>84</v>
      </c>
      <c r="D38" s="188"/>
      <c r="E38" s="191"/>
      <c r="F38" s="252">
        <f>SUM(G39:G56)</f>
        <v>0</v>
      </c>
      <c r="G38" s="253"/>
      <c r="H38" s="118"/>
      <c r="I38" s="118"/>
      <c r="J38" s="118"/>
    </row>
    <row r="39" spans="1:60" outlineLevel="1" x14ac:dyDescent="0.2">
      <c r="A39" s="194">
        <v>23</v>
      </c>
      <c r="B39" s="185" t="s">
        <v>143</v>
      </c>
      <c r="C39" s="207" t="s">
        <v>144</v>
      </c>
      <c r="D39" s="187" t="s">
        <v>105</v>
      </c>
      <c r="E39" s="190">
        <v>340</v>
      </c>
      <c r="F39" s="193"/>
      <c r="G39" s="196">
        <f t="shared" ref="G39:G56" si="1">E39*F39</f>
        <v>0</v>
      </c>
      <c r="H39" s="176"/>
      <c r="I39" s="176"/>
      <c r="J39" s="176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</row>
    <row r="40" spans="1:60" outlineLevel="1" x14ac:dyDescent="0.2">
      <c r="A40" s="194">
        <v>24</v>
      </c>
      <c r="B40" s="185" t="s">
        <v>145</v>
      </c>
      <c r="C40" s="207" t="s">
        <v>146</v>
      </c>
      <c r="D40" s="187" t="s">
        <v>100</v>
      </c>
      <c r="E40" s="190">
        <v>9</v>
      </c>
      <c r="F40" s="193"/>
      <c r="G40" s="196">
        <f t="shared" si="1"/>
        <v>0</v>
      </c>
      <c r="H40" s="176"/>
      <c r="I40" s="176"/>
      <c r="J40" s="176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</row>
    <row r="41" spans="1:60" outlineLevel="1" x14ac:dyDescent="0.2">
      <c r="A41" s="194">
        <v>25</v>
      </c>
      <c r="B41" s="185" t="s">
        <v>147</v>
      </c>
      <c r="C41" s="207" t="s">
        <v>148</v>
      </c>
      <c r="D41" s="187" t="s">
        <v>100</v>
      </c>
      <c r="E41" s="190">
        <v>17</v>
      </c>
      <c r="F41" s="193"/>
      <c r="G41" s="196">
        <f t="shared" si="1"/>
        <v>0</v>
      </c>
      <c r="H41" s="176"/>
      <c r="I41" s="176"/>
      <c r="J41" s="176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</row>
    <row r="42" spans="1:60" outlineLevel="1" x14ac:dyDescent="0.2">
      <c r="A42" s="194">
        <v>26</v>
      </c>
      <c r="B42" s="185" t="s">
        <v>149</v>
      </c>
      <c r="C42" s="207" t="s">
        <v>150</v>
      </c>
      <c r="D42" s="187" t="s">
        <v>100</v>
      </c>
      <c r="E42" s="190">
        <v>4</v>
      </c>
      <c r="F42" s="193"/>
      <c r="G42" s="196">
        <f t="shared" si="1"/>
        <v>0</v>
      </c>
      <c r="H42" s="176"/>
      <c r="I42" s="176"/>
      <c r="J42" s="176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</row>
    <row r="43" spans="1:60" outlineLevel="1" x14ac:dyDescent="0.2">
      <c r="A43" s="194">
        <v>27</v>
      </c>
      <c r="B43" s="185" t="s">
        <v>151</v>
      </c>
      <c r="C43" s="207" t="s">
        <v>152</v>
      </c>
      <c r="D43" s="187" t="s">
        <v>100</v>
      </c>
      <c r="E43" s="190">
        <v>4</v>
      </c>
      <c r="F43" s="193"/>
      <c r="G43" s="196">
        <f t="shared" si="1"/>
        <v>0</v>
      </c>
      <c r="H43" s="176"/>
      <c r="I43" s="176"/>
      <c r="J43" s="176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</row>
    <row r="44" spans="1:60" outlineLevel="1" x14ac:dyDescent="0.2">
      <c r="A44" s="194">
        <v>28</v>
      </c>
      <c r="B44" s="185" t="s">
        <v>153</v>
      </c>
      <c r="C44" s="207" t="s">
        <v>154</v>
      </c>
      <c r="D44" s="187" t="s">
        <v>100</v>
      </c>
      <c r="E44" s="190">
        <v>8</v>
      </c>
      <c r="F44" s="193"/>
      <c r="G44" s="196">
        <f t="shared" si="1"/>
        <v>0</v>
      </c>
      <c r="H44" s="176"/>
      <c r="I44" s="176"/>
      <c r="J44" s="176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</row>
    <row r="45" spans="1:60" outlineLevel="1" x14ac:dyDescent="0.2">
      <c r="A45" s="194">
        <v>29</v>
      </c>
      <c r="B45" s="185" t="s">
        <v>155</v>
      </c>
      <c r="C45" s="207" t="s">
        <v>156</v>
      </c>
      <c r="D45" s="187" t="s">
        <v>100</v>
      </c>
      <c r="E45" s="190">
        <v>17</v>
      </c>
      <c r="F45" s="193"/>
      <c r="G45" s="196">
        <f t="shared" si="1"/>
        <v>0</v>
      </c>
      <c r="H45" s="176"/>
      <c r="I45" s="176"/>
      <c r="J45" s="176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</row>
    <row r="46" spans="1:60" outlineLevel="1" x14ac:dyDescent="0.2">
      <c r="A46" s="194">
        <v>30</v>
      </c>
      <c r="B46" s="185" t="s">
        <v>157</v>
      </c>
      <c r="C46" s="207" t="s">
        <v>158</v>
      </c>
      <c r="D46" s="187" t="s">
        <v>105</v>
      </c>
      <c r="E46" s="190">
        <v>340</v>
      </c>
      <c r="F46" s="193"/>
      <c r="G46" s="196">
        <f t="shared" si="1"/>
        <v>0</v>
      </c>
      <c r="H46" s="176"/>
      <c r="I46" s="176"/>
      <c r="J46" s="176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</row>
    <row r="47" spans="1:60" outlineLevel="1" x14ac:dyDescent="0.2">
      <c r="A47" s="194">
        <v>31</v>
      </c>
      <c r="B47" s="185" t="s">
        <v>159</v>
      </c>
      <c r="C47" s="207" t="s">
        <v>160</v>
      </c>
      <c r="D47" s="187" t="s">
        <v>161</v>
      </c>
      <c r="E47" s="190">
        <v>70</v>
      </c>
      <c r="F47" s="193"/>
      <c r="G47" s="196">
        <f t="shared" si="1"/>
        <v>0</v>
      </c>
      <c r="H47" s="176"/>
      <c r="I47" s="176"/>
      <c r="J47" s="176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</row>
    <row r="48" spans="1:60" outlineLevel="1" x14ac:dyDescent="0.2">
      <c r="A48" s="194">
        <v>32</v>
      </c>
      <c r="B48" s="185" t="s">
        <v>162</v>
      </c>
      <c r="C48" s="207" t="s">
        <v>163</v>
      </c>
      <c r="D48" s="187" t="s">
        <v>105</v>
      </c>
      <c r="E48" s="190">
        <v>294</v>
      </c>
      <c r="F48" s="193"/>
      <c r="G48" s="196">
        <f t="shared" si="1"/>
        <v>0</v>
      </c>
      <c r="H48" s="176"/>
      <c r="I48" s="176"/>
      <c r="J48" s="176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</row>
    <row r="49" spans="1:60" outlineLevel="1" x14ac:dyDescent="0.2">
      <c r="A49" s="194">
        <v>33</v>
      </c>
      <c r="B49" s="185" t="s">
        <v>164</v>
      </c>
      <c r="C49" s="207" t="s">
        <v>165</v>
      </c>
      <c r="D49" s="187" t="s">
        <v>100</v>
      </c>
      <c r="E49" s="190">
        <v>9</v>
      </c>
      <c r="F49" s="193"/>
      <c r="G49" s="196">
        <f t="shared" si="1"/>
        <v>0</v>
      </c>
      <c r="H49" s="176"/>
      <c r="I49" s="176"/>
      <c r="J49" s="176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</row>
    <row r="50" spans="1:60" outlineLevel="1" x14ac:dyDescent="0.2">
      <c r="A50" s="194">
        <v>34</v>
      </c>
      <c r="B50" s="185" t="s">
        <v>166</v>
      </c>
      <c r="C50" s="207" t="s">
        <v>167</v>
      </c>
      <c r="D50" s="187" t="s">
        <v>105</v>
      </c>
      <c r="E50" s="190">
        <v>300</v>
      </c>
      <c r="F50" s="193"/>
      <c r="G50" s="196">
        <f t="shared" si="1"/>
        <v>0</v>
      </c>
      <c r="H50" s="176"/>
      <c r="I50" s="176"/>
      <c r="J50" s="176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</row>
    <row r="51" spans="1:60" outlineLevel="1" x14ac:dyDescent="0.2">
      <c r="A51" s="194">
        <v>35</v>
      </c>
      <c r="B51" s="185" t="s">
        <v>168</v>
      </c>
      <c r="C51" s="207" t="s">
        <v>169</v>
      </c>
      <c r="D51" s="187" t="s">
        <v>105</v>
      </c>
      <c r="E51" s="190">
        <v>40</v>
      </c>
      <c r="F51" s="193"/>
      <c r="G51" s="196">
        <f t="shared" si="1"/>
        <v>0</v>
      </c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</row>
    <row r="52" spans="1:60" outlineLevel="1" x14ac:dyDescent="0.2">
      <c r="A52" s="194">
        <v>36</v>
      </c>
      <c r="B52" s="185" t="s">
        <v>170</v>
      </c>
      <c r="C52" s="207" t="s">
        <v>171</v>
      </c>
      <c r="D52" s="187" t="s">
        <v>100</v>
      </c>
      <c r="E52" s="190">
        <v>8</v>
      </c>
      <c r="F52" s="193"/>
      <c r="G52" s="196">
        <f t="shared" si="1"/>
        <v>0</v>
      </c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</row>
    <row r="53" spans="1:60" outlineLevel="1" x14ac:dyDescent="0.2">
      <c r="A53" s="194">
        <v>37</v>
      </c>
      <c r="B53" s="185" t="s">
        <v>172</v>
      </c>
      <c r="C53" s="207" t="s">
        <v>173</v>
      </c>
      <c r="D53" s="187" t="s">
        <v>100</v>
      </c>
      <c r="E53" s="190">
        <v>17</v>
      </c>
      <c r="F53" s="193"/>
      <c r="G53" s="196">
        <f t="shared" si="1"/>
        <v>0</v>
      </c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</row>
    <row r="54" spans="1:60" outlineLevel="1" x14ac:dyDescent="0.2">
      <c r="A54" s="194">
        <v>38</v>
      </c>
      <c r="B54" s="185" t="s">
        <v>174</v>
      </c>
      <c r="C54" s="207" t="s">
        <v>175</v>
      </c>
      <c r="D54" s="187" t="s">
        <v>100</v>
      </c>
      <c r="E54" s="190">
        <v>17</v>
      </c>
      <c r="F54" s="193"/>
      <c r="G54" s="196">
        <f t="shared" si="1"/>
        <v>0</v>
      </c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</row>
    <row r="55" spans="1:60" outlineLevel="1" x14ac:dyDescent="0.2">
      <c r="A55" s="194">
        <v>39</v>
      </c>
      <c r="B55" s="185" t="s">
        <v>176</v>
      </c>
      <c r="C55" s="207" t="s">
        <v>177</v>
      </c>
      <c r="D55" s="187" t="s">
        <v>100</v>
      </c>
      <c r="E55" s="190">
        <v>4</v>
      </c>
      <c r="F55" s="193"/>
      <c r="G55" s="196">
        <f t="shared" si="1"/>
        <v>0</v>
      </c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</row>
    <row r="56" spans="1:60" outlineLevel="1" x14ac:dyDescent="0.2">
      <c r="A56" s="194">
        <v>40</v>
      </c>
      <c r="B56" s="185" t="s">
        <v>178</v>
      </c>
      <c r="C56" s="207" t="s">
        <v>179</v>
      </c>
      <c r="D56" s="187" t="s">
        <v>97</v>
      </c>
      <c r="E56" s="190">
        <v>1</v>
      </c>
      <c r="F56" s="193"/>
      <c r="G56" s="196">
        <f t="shared" si="1"/>
        <v>0</v>
      </c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</row>
    <row r="57" spans="1:60" x14ac:dyDescent="0.2">
      <c r="A57" s="195" t="s">
        <v>91</v>
      </c>
      <c r="B57" s="186" t="s">
        <v>85</v>
      </c>
      <c r="C57" s="208" t="s">
        <v>86</v>
      </c>
      <c r="D57" s="188"/>
      <c r="E57" s="191"/>
      <c r="F57" s="252">
        <f>SUM(G58:G58)</f>
        <v>0</v>
      </c>
      <c r="G57" s="253"/>
    </row>
    <row r="58" spans="1:60" outlineLevel="1" x14ac:dyDescent="0.2">
      <c r="A58" s="194">
        <v>41</v>
      </c>
      <c r="B58" s="185" t="s">
        <v>180</v>
      </c>
      <c r="C58" s="207" t="s">
        <v>181</v>
      </c>
      <c r="D58" s="187" t="s">
        <v>110</v>
      </c>
      <c r="E58" s="190">
        <v>5.5419999999999997E-2</v>
      </c>
      <c r="F58" s="193"/>
      <c r="G58" s="196">
        <f>E58*F58</f>
        <v>0</v>
      </c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</row>
    <row r="59" spans="1:60" x14ac:dyDescent="0.2">
      <c r="A59" s="195" t="s">
        <v>91</v>
      </c>
      <c r="B59" s="186" t="s">
        <v>88</v>
      </c>
      <c r="C59" s="208" t="s">
        <v>89</v>
      </c>
      <c r="D59" s="188"/>
      <c r="E59" s="191"/>
      <c r="F59" s="252">
        <f>SUM(G60:G66)</f>
        <v>0</v>
      </c>
      <c r="G59" s="253"/>
    </row>
    <row r="60" spans="1:60" outlineLevel="1" x14ac:dyDescent="0.2">
      <c r="A60" s="194">
        <v>42</v>
      </c>
      <c r="B60" s="185" t="s">
        <v>182</v>
      </c>
      <c r="C60" s="207" t="s">
        <v>183</v>
      </c>
      <c r="D60" s="187" t="s">
        <v>110</v>
      </c>
      <c r="E60" s="190">
        <v>0.55420000000000003</v>
      </c>
      <c r="F60" s="193"/>
      <c r="G60" s="196">
        <f>E60*F60</f>
        <v>0</v>
      </c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</row>
    <row r="61" spans="1:60" outlineLevel="1" x14ac:dyDescent="0.2">
      <c r="A61" s="194"/>
      <c r="B61" s="185"/>
      <c r="C61" s="209" t="s">
        <v>184</v>
      </c>
      <c r="D61" s="189"/>
      <c r="E61" s="192">
        <v>0.55420000000000003</v>
      </c>
      <c r="F61" s="193"/>
      <c r="G61" s="196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  <c r="BE61" s="177"/>
      <c r="BF61" s="177"/>
      <c r="BG61" s="177"/>
      <c r="BH61" s="177"/>
    </row>
    <row r="62" spans="1:60" outlineLevel="1" x14ac:dyDescent="0.2">
      <c r="A62" s="194">
        <v>43</v>
      </c>
      <c r="B62" s="185" t="s">
        <v>185</v>
      </c>
      <c r="C62" s="207" t="s">
        <v>186</v>
      </c>
      <c r="D62" s="187" t="s">
        <v>110</v>
      </c>
      <c r="E62" s="190">
        <v>0.55420000000000003</v>
      </c>
      <c r="F62" s="193"/>
      <c r="G62" s="196">
        <f>E62*F62</f>
        <v>0</v>
      </c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</row>
    <row r="63" spans="1:60" outlineLevel="1" x14ac:dyDescent="0.2">
      <c r="A63" s="194"/>
      <c r="B63" s="185"/>
      <c r="C63" s="209" t="s">
        <v>184</v>
      </c>
      <c r="D63" s="189"/>
      <c r="E63" s="192">
        <v>0.55420000000000003</v>
      </c>
      <c r="F63" s="193"/>
      <c r="G63" s="196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</row>
    <row r="64" spans="1:60" outlineLevel="1" x14ac:dyDescent="0.2">
      <c r="A64" s="194">
        <v>44</v>
      </c>
      <c r="B64" s="185" t="s">
        <v>187</v>
      </c>
      <c r="C64" s="207" t="s">
        <v>188</v>
      </c>
      <c r="D64" s="187" t="s">
        <v>110</v>
      </c>
      <c r="E64" s="190">
        <v>5.5419999999999997E-2</v>
      </c>
      <c r="F64" s="193"/>
      <c r="G64" s="196">
        <f>E64*F64</f>
        <v>0</v>
      </c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</row>
    <row r="65" spans="1:60" outlineLevel="1" x14ac:dyDescent="0.2">
      <c r="A65" s="194">
        <v>45</v>
      </c>
      <c r="B65" s="185" t="s">
        <v>189</v>
      </c>
      <c r="C65" s="207" t="s">
        <v>190</v>
      </c>
      <c r="D65" s="187" t="s">
        <v>110</v>
      </c>
      <c r="E65" s="190">
        <v>5.5419999999999997E-2</v>
      </c>
      <c r="F65" s="193"/>
      <c r="G65" s="196">
        <f>E65*F65</f>
        <v>0</v>
      </c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</row>
    <row r="66" spans="1:60" ht="13.5" outlineLevel="1" thickBot="1" x14ac:dyDescent="0.25">
      <c r="A66" s="201">
        <v>46</v>
      </c>
      <c r="B66" s="202" t="s">
        <v>191</v>
      </c>
      <c r="C66" s="210" t="s">
        <v>192</v>
      </c>
      <c r="D66" s="203" t="s">
        <v>110</v>
      </c>
      <c r="E66" s="204">
        <v>5.5419999999999997E-2</v>
      </c>
      <c r="F66" s="205"/>
      <c r="G66" s="206">
        <f>E66*F66</f>
        <v>0</v>
      </c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</row>
    <row r="67" spans="1:60" x14ac:dyDescent="0.2">
      <c r="AK67">
        <f>SUM(AK1:AK66)</f>
        <v>0</v>
      </c>
      <c r="AL67">
        <f>SUM(AL1:AL66)</f>
        <v>0</v>
      </c>
      <c r="AN67">
        <v>15</v>
      </c>
      <c r="AO67">
        <v>21</v>
      </c>
    </row>
    <row r="68" spans="1:60" x14ac:dyDescent="0.2">
      <c r="AN68">
        <f>SUMIF(AM8:AM67,AN67,G8:G67)</f>
        <v>0</v>
      </c>
      <c r="AO68">
        <f>SUMIF(AM8:AM67,AO67,G8:G67)</f>
        <v>0</v>
      </c>
    </row>
  </sheetData>
  <mergeCells count="15">
    <mergeCell ref="F38:G38"/>
    <mergeCell ref="F57:G57"/>
    <mergeCell ref="F59:G59"/>
    <mergeCell ref="F12:G12"/>
    <mergeCell ref="F14:G14"/>
    <mergeCell ref="F17:G17"/>
    <mergeCell ref="F19:G19"/>
    <mergeCell ref="F24:G24"/>
    <mergeCell ref="F35:G35"/>
    <mergeCell ref="F10:G10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Přehnal Petr</dc:creator>
  <cp:lastModifiedBy>Hlaváček Martin</cp:lastModifiedBy>
  <cp:lastPrinted>2011-05-09T15:34:47Z</cp:lastPrinted>
  <dcterms:created xsi:type="dcterms:W3CDTF">2007-08-08T05:50:21Z</dcterms:created>
  <dcterms:modified xsi:type="dcterms:W3CDTF">2017-06-07T07:55:24Z</dcterms:modified>
</cp:coreProperties>
</file>