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H:\2018\VEŘEJNÉ ZAKÁZKY\Tyršovo náměstí\Výzva a zadávací podmínky\"/>
    </mc:Choice>
  </mc:AlternateContent>
  <xr:revisionPtr revIDLastSave="0" documentId="10_ncr:8100000_{727372E5-B1C8-475D-824E-5DD6E493E740}" xr6:coauthVersionLast="34" xr6:coauthVersionMax="34" xr10:uidLastSave="{00000000-0000-0000-0000-000000000000}"/>
  <bookViews>
    <workbookView xWindow="0" yWindow="0" windowWidth="28800" windowHeight="1230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1" l="1"/>
  <c r="F139" i="1" l="1"/>
  <c r="F142" i="1"/>
  <c r="G142" i="1" s="1"/>
  <c r="H142" i="1" s="1"/>
  <c r="F141" i="1"/>
  <c r="F140" i="1"/>
  <c r="F138" i="1"/>
  <c r="G138" i="1" s="1"/>
  <c r="H138" i="1" s="1"/>
  <c r="F143" i="1" l="1"/>
  <c r="G141" i="1"/>
  <c r="G139" i="1"/>
  <c r="H139" i="1" s="1"/>
  <c r="G140" i="1"/>
  <c r="H140" i="1" s="1"/>
  <c r="H141" i="1" l="1"/>
  <c r="H143" i="1" s="1"/>
  <c r="G143" i="1"/>
  <c r="D64" i="1" l="1"/>
  <c r="D61" i="1"/>
  <c r="D39" i="1"/>
  <c r="D34" i="1"/>
  <c r="D12" i="1" l="1"/>
  <c r="F133" i="1" l="1"/>
  <c r="F134" i="1" s="1"/>
  <c r="H1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6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7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9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0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1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2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3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5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6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7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8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0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2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3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4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5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6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7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8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9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0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1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2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3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4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5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6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7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8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9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0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2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3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<sst xmlns="http://schemas.openxmlformats.org/spreadsheetml/2006/main" count="347" uniqueCount="253">
  <si>
    <t>ROZPOČET:</t>
  </si>
  <si>
    <t>A</t>
  </si>
  <si>
    <t>ROSTLINNÝ MATERIÁL</t>
  </si>
  <si>
    <t>cm</t>
  </si>
  <si>
    <t>Hmotnost (t)</t>
  </si>
  <si>
    <t>Název rostliny</t>
  </si>
  <si>
    <t>Velikost</t>
  </si>
  <si>
    <t>Kusy</t>
  </si>
  <si>
    <t>Cena/ks</t>
  </si>
  <si>
    <t>Celkem</t>
  </si>
  <si>
    <t>Jednot.</t>
  </si>
  <si>
    <t>stromy</t>
  </si>
  <si>
    <t>celkem</t>
  </si>
  <si>
    <t>keře</t>
  </si>
  <si>
    <t>Cornus sanguinea ´Winter Beauty´</t>
  </si>
  <si>
    <t>v 20–30, ko1l</t>
  </si>
  <si>
    <t>trvalky</t>
  </si>
  <si>
    <t>K8*8*9</t>
  </si>
  <si>
    <t>K9*9*10</t>
  </si>
  <si>
    <t>h8x8x9</t>
  </si>
  <si>
    <t>PRÁCE A DODÁVKY</t>
  </si>
  <si>
    <t>Jednotka</t>
  </si>
  <si>
    <t>Množství</t>
  </si>
  <si>
    <t>Cena/jed</t>
  </si>
  <si>
    <t>B.1</t>
  </si>
  <si>
    <t>PRÁCE SPOJENÉ S VÝSADBOU</t>
  </si>
  <si>
    <t>184 80-2111</t>
  </si>
  <si>
    <t>chem.odplevelení před založením kultury v rov.n.sv.do 1:5</t>
  </si>
  <si>
    <t>m2</t>
  </si>
  <si>
    <t>183 20-5112</t>
  </si>
  <si>
    <t>založení záhonu v rovině pro výsadbu  v hornině 3</t>
  </si>
  <si>
    <t>xxx</t>
  </si>
  <si>
    <t xml:space="preserve">odstranění odpadu vzniklého při výsadbě a terénních úpravách </t>
  </si>
  <si>
    <t>m3</t>
  </si>
  <si>
    <t>183 10-1215</t>
  </si>
  <si>
    <t>hloubení jam. s 50% výměnou půdy přes 0,125-0,40m3</t>
  </si>
  <si>
    <t>kus</t>
  </si>
  <si>
    <t>doplnění zeminy při 50% výměně půdy a její doprava</t>
  </si>
  <si>
    <t>162 30-1101</t>
  </si>
  <si>
    <t xml:space="preserve">vodorovné přemístění výkopku </t>
  </si>
  <si>
    <t>183 10-1113</t>
  </si>
  <si>
    <t>ks</t>
  </si>
  <si>
    <t>184 10-2115</t>
  </si>
  <si>
    <t>výsadba dřeviny sbalem 500-600mm</t>
  </si>
  <si>
    <t>18410-2112</t>
  </si>
  <si>
    <t>184 21-5412</t>
  </si>
  <si>
    <t>zhotovení závlahové mísy</t>
  </si>
  <si>
    <t>184 50-1121</t>
  </si>
  <si>
    <t>zhotovení obalu kmene z juty</t>
  </si>
  <si>
    <t>184 21-5133</t>
  </si>
  <si>
    <t>ukotvení dřeviny 3 kůly  2-3m</t>
  </si>
  <si>
    <t>184 91-1311</t>
  </si>
  <si>
    <t>184 91-1421</t>
  </si>
  <si>
    <t>184 91-1151</t>
  </si>
  <si>
    <t>mulčování záhonu kamenivem v rovině</t>
  </si>
  <si>
    <t>bm</t>
  </si>
  <si>
    <t>185 80-4311</t>
  </si>
  <si>
    <t>zalití rostlin, plochy jednotlivě do 20 m2 (100 l/ks)</t>
  </si>
  <si>
    <t>185 80-4312</t>
  </si>
  <si>
    <t>zalití rostlin, plochy jednotlivě přes 20 m2 (50 l/m2)</t>
  </si>
  <si>
    <t>185 85-1121</t>
  </si>
  <si>
    <t>dovoz vody pro zálivku do 1 km</t>
  </si>
  <si>
    <t>183 11-1111</t>
  </si>
  <si>
    <t>183 21-1312</t>
  </si>
  <si>
    <t>výsadba trvalek</t>
  </si>
  <si>
    <t>183 21-1313</t>
  </si>
  <si>
    <t>výsadba cibulovin</t>
  </si>
  <si>
    <t>B.2</t>
  </si>
  <si>
    <t>Ostatní materiál spojený s výsadbou</t>
  </si>
  <si>
    <t>1</t>
  </si>
  <si>
    <t>t</t>
  </si>
  <si>
    <t>2</t>
  </si>
  <si>
    <t>mulčovací kůra - drcená a tříděná</t>
  </si>
  <si>
    <t>3</t>
  </si>
  <si>
    <t>4</t>
  </si>
  <si>
    <t>5</t>
  </si>
  <si>
    <t>6</t>
  </si>
  <si>
    <t>půdní kondicioner Terracotem 200 g/výsadb.jámu stromu</t>
  </si>
  <si>
    <t>kg</t>
  </si>
  <si>
    <t>7</t>
  </si>
  <si>
    <t>kůly délka 250 cm, průměr 6 cm</t>
  </si>
  <si>
    <t>8</t>
  </si>
  <si>
    <t xml:space="preserve">příčka  d.35 cm </t>
  </si>
  <si>
    <t>9</t>
  </si>
  <si>
    <t>úvazek d.0,5 m</t>
  </si>
  <si>
    <t>10</t>
  </si>
  <si>
    <t>zahradní substrát (50% pro výsadbu strom. a keřů)</t>
  </si>
  <si>
    <t>11</t>
  </si>
  <si>
    <t>l</t>
  </si>
  <si>
    <t>C.1</t>
  </si>
  <si>
    <t xml:space="preserve">Založení trávníku </t>
  </si>
  <si>
    <t>chemické odplevelení před založením kultury</t>
  </si>
  <si>
    <t>184 80-2611</t>
  </si>
  <si>
    <t>chemické odplevelení po založení kultury</t>
  </si>
  <si>
    <t>181 11-1131</t>
  </si>
  <si>
    <t>plošná úprava terénu s urovn.povrchu bez doplnění ornice v rovině +-150-200mm</t>
  </si>
  <si>
    <t>183 40-3114</t>
  </si>
  <si>
    <t>obdělání půdy kultivátorováním</t>
  </si>
  <si>
    <t>183 40-3153</t>
  </si>
  <si>
    <t>obdělání půdy hrabáním</t>
  </si>
  <si>
    <t>183 40-3161</t>
  </si>
  <si>
    <t>obdělání půdy válením</t>
  </si>
  <si>
    <t>181 41-1131</t>
  </si>
  <si>
    <t>založení trávníku na půdě předem připravené výsevem v rovině</t>
  </si>
  <si>
    <t>C.2</t>
  </si>
  <si>
    <t>Ostatní materiál spojený se založením trávníku</t>
  </si>
  <si>
    <t>travní osivo - 3,5kg/100 m2 - směs viz. TZ</t>
  </si>
  <si>
    <t>travní hnojivo pro zakládání trávníků pomalurozpustné- 30g/m2</t>
  </si>
  <si>
    <t>selektivní herbicid - 40 ml/4 l vody/100 m2</t>
  </si>
  <si>
    <t>D.</t>
  </si>
  <si>
    <t>Přesun hmot</t>
  </si>
  <si>
    <t>998 23-1411</t>
  </si>
  <si>
    <t>do 5000 m vodorovně, bez svislého přesunu</t>
  </si>
  <si>
    <t>Tilia cordata ´Greenspire´ nebo T. ´Rancho´</t>
  </si>
  <si>
    <t>v 15-20, ko1l</t>
  </si>
  <si>
    <t>Hydrangera paniculata ´Grandiflora´</t>
  </si>
  <si>
    <t>Rhododendron ´Catawbiense Boursault´</t>
  </si>
  <si>
    <t>v 30-40, ko3l</t>
  </si>
  <si>
    <t>Rhododendron ´Cunningham´s White´</t>
  </si>
  <si>
    <t>Rosa půdopokryvná ´The Fairy´</t>
  </si>
  <si>
    <t>v 15-20, ko</t>
  </si>
  <si>
    <t>Syringa microphylla ´Minor´</t>
  </si>
  <si>
    <t>v 15–20, ko1l</t>
  </si>
  <si>
    <t>Pinus mugo var. pumilio</t>
  </si>
  <si>
    <t>v 20-30, ko2l</t>
  </si>
  <si>
    <t>v 30–40, ko1,5l</t>
  </si>
  <si>
    <t>Spiraea x cinerea ´Grefsheim´</t>
  </si>
  <si>
    <t>Stephanandra incisa ´Crispa´</t>
  </si>
  <si>
    <t>cibule</t>
  </si>
  <si>
    <t>Deschampsia caespitosa 'Palava'</t>
  </si>
  <si>
    <t>Hosta mix druhů- různá barva listu a květu výška do 50 cm</t>
  </si>
  <si>
    <t>Nepeta x fassenii 'Superba'</t>
  </si>
  <si>
    <t>Pennisetum alopecuroides ´Hameln´</t>
  </si>
  <si>
    <t>Salvia nemorosa ´Caradonna´</t>
  </si>
  <si>
    <t>cibuloviny</t>
  </si>
  <si>
    <t>založení záhonu na svahu pro výsadbu  v hornině 3</t>
  </si>
  <si>
    <t>183 20-5132</t>
  </si>
  <si>
    <t>hloubení jamek v rovině - 0,02-0,05m3</t>
  </si>
  <si>
    <t>výsadba dřevin v rovině s balem o průměru  20-30 cm</t>
  </si>
  <si>
    <t>položení mulčovací textilie v rovině</t>
  </si>
  <si>
    <t>mulčování záhonu kůrou tl. Do 100 mm v rovině</t>
  </si>
  <si>
    <t>Polyethylénová (PE) perforovaná chránička k ochraně paty kmene stromku před poškozením strunovou sekačkou vč.osazení</t>
  </si>
  <si>
    <t>totální herbicid - 60 ml/2-4 l vody/100 m2</t>
  </si>
  <si>
    <t>12</t>
  </si>
  <si>
    <t>13</t>
  </si>
  <si>
    <t>PŘÍPRAVNÉ PRÁCE</t>
  </si>
  <si>
    <t>112 10-1122</t>
  </si>
  <si>
    <t>kácení stromů jehličnatých prům.kmene 300-500 mm</t>
  </si>
  <si>
    <t>odstranění pařezů průměru 300-500 mm</t>
  </si>
  <si>
    <t>181 30-1103</t>
  </si>
  <si>
    <t>167 10-1101</t>
  </si>
  <si>
    <t>B.3</t>
  </si>
  <si>
    <t xml:space="preserve">nakládání výkopku z hor.1-4 v množství do 100 m3 </t>
  </si>
  <si>
    <t>DPH 21%</t>
  </si>
  <si>
    <t>Celkem bez DPH</t>
  </si>
  <si>
    <t>Prunus serrulata ´Amanogawa´</t>
  </si>
  <si>
    <t>Prunus serrulata ´Kanzan´</t>
  </si>
  <si>
    <t>Vk 2xp, ok 12-14, ko40l</t>
  </si>
  <si>
    <t>Sophora japonica ´Pendula´</t>
  </si>
  <si>
    <t>Vk, ok 10-12, ko40l</t>
  </si>
  <si>
    <t>Cornus kousa 'MILKY WAY'</t>
  </si>
  <si>
    <t>Hydrangea arborescens ´Annabelle´</t>
  </si>
  <si>
    <t>Hydrangea macrophylla Forever&amp;Ever® 'PINK'</t>
  </si>
  <si>
    <t>Hydrangea paniculata ´Dart´s Little Dot´</t>
  </si>
  <si>
    <t>Hydrangea quercifolia</t>
  </si>
  <si>
    <t>Hydrangea serrata ´Preziosa´</t>
  </si>
  <si>
    <t xml:space="preserve">Spiraea betulifolia </t>
  </si>
  <si>
    <t>Spiraea japonica ´Genpei´ ( Shirobana )</t>
  </si>
  <si>
    <t>Spiraea japonica ´Little Princess´</t>
  </si>
  <si>
    <t>Spiraea japonica ´Manon´</t>
  </si>
  <si>
    <t>v 100–150, ko25l</t>
  </si>
  <si>
    <t>B, v 15-30, ko2l</t>
  </si>
  <si>
    <t>B, v 15–30, ko2l</t>
  </si>
  <si>
    <t>v 40–60, ko3l</t>
  </si>
  <si>
    <t>B, v 15–30, ko1l</t>
  </si>
  <si>
    <t>v 20-30, ko1l</t>
  </si>
  <si>
    <t>v 10–15, ko1l</t>
  </si>
  <si>
    <t>v 15-20, ko1,5l</t>
  </si>
  <si>
    <t>Syringa vulgaris- fialová, růžová</t>
  </si>
  <si>
    <t>v 100-150, dtbal</t>
  </si>
  <si>
    <t>Viburnum plicatum ´Watanabe´</t>
  </si>
  <si>
    <t>v 100-150, ko40l</t>
  </si>
  <si>
    <t>Rosa hybrida pokryvná fialově červená</t>
  </si>
  <si>
    <t>A, h13</t>
  </si>
  <si>
    <t>Rosa půdopokryvná ´The Lovely Fairy´</t>
  </si>
  <si>
    <t>vřesovištní</t>
  </si>
  <si>
    <t>Azalea ´Pink Mimosa´- výška do 1,3 m; růžová</t>
  </si>
  <si>
    <t>Venkovní azalka, v 20-30, ko3l</t>
  </si>
  <si>
    <t>Rhododendron ´Antonín Dvořák´- výška do 1,1 m, růžový</t>
  </si>
  <si>
    <t>v 20-25, ko3l</t>
  </si>
  <si>
    <t>Allium aflatunense, Allium PURPLE SENSATION, Allium GLOBUS</t>
  </si>
  <si>
    <t>Anemone ´Prinz Heinrich´</t>
  </si>
  <si>
    <t>Aquilegia vulgaris směs barev</t>
  </si>
  <si>
    <t>Aster dumosus 'Herbstgruß vom Bresserhof'</t>
  </si>
  <si>
    <t>Aster dumosus 'Silberteppich'</t>
  </si>
  <si>
    <t>Brunnera macrophylla</t>
  </si>
  <si>
    <t>Geranium cantabrigiense 'Biokovo'</t>
  </si>
  <si>
    <t>K 9*9*10</t>
  </si>
  <si>
    <t xml:space="preserve">Geranium macrorrhizum 'Bevan´s Variety'   </t>
  </si>
  <si>
    <t>Geranium macrorrhizum 'Olympos'</t>
  </si>
  <si>
    <t>Helleborus-hybrid</t>
  </si>
  <si>
    <t>K1l</t>
  </si>
  <si>
    <t>Hemerocallis hybrid 'Little Joy'</t>
  </si>
  <si>
    <t>Hemerocallis hybrid 'Robert'</t>
  </si>
  <si>
    <t>Heuchera 'Margot'</t>
  </si>
  <si>
    <t>Měsíční jahody</t>
  </si>
  <si>
    <t>h5x5x6</t>
  </si>
  <si>
    <t>Pennisetum alopecuroides 'Black Beauty'</t>
  </si>
  <si>
    <t>Tiarella cordifolia</t>
  </si>
  <si>
    <t>Tulipa sp.- botanický druh</t>
  </si>
  <si>
    <t>Waldsteinia ternata</t>
  </si>
  <si>
    <t>183 10-1213</t>
  </si>
  <si>
    <t>hloubení jamek s výměnou půdy 50%  - 0,02-0,05m3</t>
  </si>
  <si>
    <t>hloubení jamek pro výsadbu trvalek a cibulovin - 0,002-0,005m3</t>
  </si>
  <si>
    <t>osazení okraje záhonu - ocelová pásovina + kotvení roxor</t>
  </si>
  <si>
    <t xml:space="preserve">ocelová pásovina 70x5 mm, roxor 14/6 mm (40 cm - každý 2-3m)-okraje záhonu </t>
  </si>
  <si>
    <t>mulčovací kamenivo -  žula 8/16 mm</t>
  </si>
  <si>
    <t>bal</t>
  </si>
  <si>
    <t>rašelina - 150 l</t>
  </si>
  <si>
    <t>184 21-5113</t>
  </si>
  <si>
    <t>ukotvení dřeviny 1 kůlem  2-3m</t>
  </si>
  <si>
    <t>184 50-211330-1101</t>
  </si>
  <si>
    <t>vyzvednutí dřeviny (P.omorica) k přesazení s balem 500-600 mm</t>
  </si>
  <si>
    <t>111 21-2355</t>
  </si>
  <si>
    <t>odstranění nevhodných dřevin  s odstr.kořenů</t>
  </si>
  <si>
    <t>112 15-1102</t>
  </si>
  <si>
    <t>mulčovací fólie 50g/m2 vč. překryvu</t>
  </si>
  <si>
    <t>rozprostření a urovnání ornice tl. 150-200 mm (doplnění po odstraněných dřevinách)</t>
  </si>
  <si>
    <t>ornice pro terénní úpravy</t>
  </si>
  <si>
    <t>odstranění stávajících laviček</t>
  </si>
  <si>
    <t xml:space="preserve">odstranění stávajících šlapáků </t>
  </si>
  <si>
    <t>MOBILIÁŘ</t>
  </si>
  <si>
    <t>dodávka vč. práce</t>
  </si>
  <si>
    <t>Cena/ks bez DPH</t>
  </si>
  <si>
    <t>cena bez DPH</t>
  </si>
  <si>
    <t>DPH21%</t>
  </si>
  <si>
    <t>vč. DPH21%</t>
  </si>
  <si>
    <t>CENA CELKEM</t>
  </si>
  <si>
    <t>SADOVÉ ÚPRAVY TYRŠOVA NÁMĚSTÍ V ČESKÉ TŘEBOVÉ</t>
  </si>
  <si>
    <t>B.</t>
  </si>
  <si>
    <t>E.</t>
  </si>
  <si>
    <t>zahradnický substrát - 150 l</t>
  </si>
  <si>
    <t>14</t>
  </si>
  <si>
    <t>Šlapáky k brance vedle gymnázia- rozměry 800 × 400 × 62 cm, barva šedá</t>
  </si>
  <si>
    <t>Cortenová opěrná "stěna" svah u třešně S5,  výška 0,4 m, cca kopírovat tvar chodníku, tl. 3 mm</t>
  </si>
  <si>
    <t>Lavička - cortenové bočnice, sedák z tvrdého dřeva, d.1,6 m</t>
  </si>
  <si>
    <t>Cortenová zástěna u pomníku M.Tyrše , tvar oblouk,v.1,5m,tl.  3mm</t>
  </si>
  <si>
    <t xml:space="preserve">Mlatový chodník  - oprava povrchu- finální povrch "Plazadur 0/8", tl. 3-5cm </t>
  </si>
  <si>
    <t>Ktk, vk 60, 150/200, ok 10/12 dtbal</t>
  </si>
  <si>
    <t>B, v  15-30, ko2l</t>
  </si>
  <si>
    <t>v 30-40, ko</t>
  </si>
  <si>
    <t>Vk, ok 14–16, dtbal</t>
  </si>
  <si>
    <t>Příloha č. 2 výzvy a zadávacích podmínek k podání nabídky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</si>
</sst>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Kč&quot;"/>
    <numFmt numFmtId="165" formatCode="#,##0.000"/>
    <numFmt numFmtId="166" formatCode="#,##0.0"/>
    <numFmt numFmtId="167" formatCode="#,##0.00\ _K_č"/>
    <numFmt numFmtId="168" formatCode="#,##0.0\ &quot;Kč&quot;"/>
    <numFmt numFmtId="169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ourier"/>
      <family val="1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8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49" fontId="4" fillId="0" borderId="1" xfId="1" applyNumberFormat="1" applyFont="1" applyBorder="1" applyAlignment="1">
      <alignment horizontal="left"/>
    </xf>
    <xf numFmtId="49" fontId="4" fillId="0" borderId="2" xfId="1" applyNumberFormat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6" fillId="0" borderId="0" xfId="0" applyNumberFormat="1" applyFont="1"/>
    <xf numFmtId="49" fontId="7" fillId="0" borderId="6" xfId="1" applyNumberFormat="1" applyFont="1" applyFill="1" applyBorder="1" applyAlignment="1" applyProtection="1"/>
    <xf numFmtId="49" fontId="4" fillId="0" borderId="7" xfId="1" applyNumberFormat="1" applyFont="1" applyFill="1" applyBorder="1" applyAlignment="1">
      <alignment horizontal="left"/>
    </xf>
    <xf numFmtId="0" fontId="4" fillId="0" borderId="7" xfId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" fontId="8" fillId="0" borderId="12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Border="1"/>
    <xf numFmtId="0" fontId="6" fillId="0" borderId="12" xfId="0" applyFont="1" applyBorder="1"/>
    <xf numFmtId="0" fontId="6" fillId="0" borderId="0" xfId="0" applyFont="1" applyBorder="1"/>
    <xf numFmtId="0" fontId="7" fillId="0" borderId="10" xfId="0" applyFont="1" applyBorder="1"/>
    <xf numFmtId="0" fontId="0" fillId="0" borderId="12" xfId="0" applyFont="1" applyBorder="1"/>
    <xf numFmtId="1" fontId="4" fillId="0" borderId="12" xfId="0" applyNumberFormat="1" applyFont="1" applyBorder="1" applyAlignment="1">
      <alignment horizontal="right"/>
    </xf>
    <xf numFmtId="0" fontId="0" fillId="0" borderId="0" xfId="0" applyFont="1" applyBorder="1"/>
    <xf numFmtId="0" fontId="6" fillId="0" borderId="0" xfId="0" applyNumberFormat="1" applyFont="1" applyBorder="1"/>
    <xf numFmtId="0" fontId="7" fillId="0" borderId="11" xfId="1" applyFont="1" applyBorder="1" applyAlignment="1">
      <alignment horizontal="center"/>
    </xf>
    <xf numFmtId="0" fontId="11" fillId="0" borderId="12" xfId="0" applyFont="1" applyBorder="1"/>
    <xf numFmtId="49" fontId="7" fillId="0" borderId="13" xfId="0" applyNumberFormat="1" applyFont="1" applyBorder="1"/>
    <xf numFmtId="4" fontId="11" fillId="0" borderId="12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Border="1"/>
    <xf numFmtId="1" fontId="4" fillId="0" borderId="0" xfId="0" applyNumberFormat="1" applyFont="1" applyBorder="1" applyAlignment="1">
      <alignment horizontal="right"/>
    </xf>
    <xf numFmtId="4" fontId="8" fillId="0" borderId="8" xfId="0" applyNumberFormat="1" applyFont="1" applyFill="1" applyBorder="1" applyAlignment="1" applyProtection="1">
      <alignment horizontal="right" vertical="center"/>
    </xf>
    <xf numFmtId="2" fontId="4" fillId="0" borderId="8" xfId="0" applyNumberFormat="1" applyFont="1" applyBorder="1" applyAlignment="1">
      <alignment horizontal="right"/>
    </xf>
    <xf numFmtId="0" fontId="7" fillId="0" borderId="0" xfId="0" applyFont="1" applyBorder="1"/>
    <xf numFmtId="0" fontId="6" fillId="0" borderId="0" xfId="0" applyFont="1"/>
    <xf numFmtId="49" fontId="7" fillId="0" borderId="0" xfId="0" applyNumberFormat="1" applyFont="1" applyBorder="1"/>
    <xf numFmtId="4" fontId="16" fillId="0" borderId="12" xfId="0" applyNumberFormat="1" applyFont="1" applyFill="1" applyBorder="1" applyAlignment="1" applyProtection="1">
      <alignment horizontal="right" vertical="center"/>
    </xf>
    <xf numFmtId="0" fontId="7" fillId="0" borderId="15" xfId="0" applyFont="1" applyBorder="1"/>
    <xf numFmtId="0" fontId="7" fillId="0" borderId="0" xfId="0" applyFont="1"/>
    <xf numFmtId="0" fontId="7" fillId="0" borderId="0" xfId="1" applyFont="1" applyBorder="1" applyAlignment="1">
      <alignment horizontal="center"/>
    </xf>
    <xf numFmtId="164" fontId="7" fillId="0" borderId="0" xfId="1" applyNumberFormat="1" applyFont="1" applyBorder="1" applyAlignment="1">
      <alignment horizontal="left"/>
    </xf>
    <xf numFmtId="0" fontId="17" fillId="0" borderId="0" xfId="2" applyFont="1" applyAlignment="1" applyProtection="1"/>
    <xf numFmtId="49" fontId="7" fillId="0" borderId="10" xfId="1" applyNumberFormat="1" applyFont="1" applyBorder="1"/>
    <xf numFmtId="0" fontId="7" fillId="0" borderId="11" xfId="1" applyFont="1" applyBorder="1"/>
    <xf numFmtId="164" fontId="7" fillId="0" borderId="11" xfId="1" applyNumberFormat="1" applyFont="1" applyBorder="1" applyAlignment="1"/>
    <xf numFmtId="168" fontId="7" fillId="0" borderId="12" xfId="1" applyNumberFormat="1" applyFont="1" applyBorder="1" applyAlignment="1">
      <alignment horizontal="right"/>
    </xf>
    <xf numFmtId="49" fontId="4" fillId="0" borderId="6" xfId="1" applyNumberFormat="1" applyFont="1" applyBorder="1"/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164" fontId="4" fillId="0" borderId="7" xfId="1" applyNumberFormat="1" applyFont="1" applyBorder="1" applyAlignment="1"/>
    <xf numFmtId="168" fontId="4" fillId="0" borderId="8" xfId="1" applyNumberFormat="1" applyFont="1" applyBorder="1" applyAlignment="1">
      <alignment horizontal="right"/>
    </xf>
    <xf numFmtId="49" fontId="4" fillId="0" borderId="1" xfId="1" applyNumberFormat="1" applyFont="1" applyBorder="1"/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/>
    <xf numFmtId="168" fontId="7" fillId="0" borderId="3" xfId="0" applyNumberFormat="1" applyFont="1" applyBorder="1"/>
    <xf numFmtId="0" fontId="18" fillId="0" borderId="14" xfId="0" applyFont="1" applyBorder="1" applyAlignment="1">
      <alignment horizontal="center"/>
    </xf>
    <xf numFmtId="167" fontId="11" fillId="0" borderId="5" xfId="0" applyNumberFormat="1" applyFont="1" applyBorder="1"/>
    <xf numFmtId="0" fontId="18" fillId="0" borderId="17" xfId="0" applyFont="1" applyBorder="1" applyAlignment="1">
      <alignment horizontal="right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11" xfId="0" applyNumberFormat="1" applyFont="1" applyBorder="1" applyAlignment="1">
      <alignment horizontal="center" wrapText="1"/>
    </xf>
    <xf numFmtId="0" fontId="11" fillId="0" borderId="11" xfId="0" applyFont="1" applyBorder="1" applyAlignment="1">
      <alignment wrapText="1" shrinkToFit="1"/>
    </xf>
    <xf numFmtId="0" fontId="11" fillId="0" borderId="11" xfId="0" applyFont="1" applyBorder="1" applyAlignment="1">
      <alignment horizontal="center" wrapText="1" shrinkToFit="1"/>
    </xf>
    <xf numFmtId="0" fontId="11" fillId="0" borderId="11" xfId="0" applyFont="1" applyFill="1" applyBorder="1" applyAlignment="1">
      <alignment wrapText="1"/>
    </xf>
    <xf numFmtId="0" fontId="11" fillId="0" borderId="11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11" xfId="0" applyNumberFormat="1" applyFont="1" applyBorder="1" applyAlignment="1">
      <alignment horizontal="center" vertical="top" wrapText="1"/>
    </xf>
    <xf numFmtId="0" fontId="11" fillId="0" borderId="11" xfId="0" applyFont="1" applyBorder="1" applyAlignment="1">
      <alignment vertical="center" wrapText="1"/>
    </xf>
    <xf numFmtId="49" fontId="18" fillId="0" borderId="1" xfId="1" applyNumberFormat="1" applyFont="1" applyFill="1" applyBorder="1" applyAlignment="1" applyProtection="1"/>
    <xf numFmtId="2" fontId="11" fillId="0" borderId="2" xfId="1" applyNumberFormat="1" applyFont="1" applyFill="1" applyBorder="1" applyAlignment="1"/>
    <xf numFmtId="2" fontId="11" fillId="0" borderId="3" xfId="1" applyNumberFormat="1" applyFont="1" applyBorder="1"/>
    <xf numFmtId="49" fontId="18" fillId="0" borderId="10" xfId="1" applyNumberFormat="1" applyFont="1" applyFill="1" applyBorder="1" applyAlignment="1" applyProtection="1"/>
    <xf numFmtId="2" fontId="11" fillId="0" borderId="11" xfId="1" applyNumberFormat="1" applyFont="1" applyFill="1" applyBorder="1" applyAlignment="1"/>
    <xf numFmtId="2" fontId="11" fillId="0" borderId="12" xfId="1" applyNumberFormat="1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/>
    <xf numFmtId="49" fontId="19" fillId="0" borderId="11" xfId="0" applyNumberFormat="1" applyFont="1" applyBorder="1"/>
    <xf numFmtId="49" fontId="18" fillId="0" borderId="11" xfId="1" applyNumberFormat="1" applyFont="1" applyFill="1" applyBorder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0" fontId="18" fillId="0" borderId="10" xfId="0" applyFont="1" applyBorder="1"/>
    <xf numFmtId="0" fontId="19" fillId="0" borderId="11" xfId="0" applyFont="1" applyBorder="1" applyAlignment="1">
      <alignment horizontal="left" vertical="top" wrapText="1"/>
    </xf>
    <xf numFmtId="49" fontId="18" fillId="0" borderId="10" xfId="1" applyNumberFormat="1" applyFont="1" applyBorder="1"/>
    <xf numFmtId="0" fontId="18" fillId="0" borderId="11" xfId="1" applyFont="1" applyFill="1" applyBorder="1" applyAlignment="1">
      <alignment horizontal="center"/>
    </xf>
    <xf numFmtId="0" fontId="18" fillId="0" borderId="11" xfId="1" applyFont="1" applyFill="1" applyBorder="1" applyAlignment="1">
      <alignment horizontal="center" wrapText="1"/>
    </xf>
    <xf numFmtId="2" fontId="18" fillId="0" borderId="11" xfId="1" applyNumberFormat="1" applyFont="1" applyFill="1" applyBorder="1" applyAlignment="1">
      <alignment horizontal="center"/>
    </xf>
    <xf numFmtId="2" fontId="18" fillId="0" borderId="12" xfId="1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2" fontId="11" fillId="0" borderId="11" xfId="0" applyNumberFormat="1" applyFont="1" applyBorder="1"/>
    <xf numFmtId="0" fontId="11" fillId="0" borderId="11" xfId="0" applyFont="1" applyBorder="1"/>
    <xf numFmtId="49" fontId="11" fillId="0" borderId="10" xfId="0" applyNumberFormat="1" applyFont="1" applyBorder="1"/>
    <xf numFmtId="49" fontId="11" fillId="0" borderId="11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49" fontId="11" fillId="0" borderId="11" xfId="0" applyNumberFormat="1" applyFont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11" fillId="0" borderId="11" xfId="0" applyNumberFormat="1" applyFont="1" applyBorder="1" applyAlignment="1">
      <alignment horizontal="center"/>
    </xf>
    <xf numFmtId="49" fontId="11" fillId="0" borderId="11" xfId="0" applyNumberFormat="1" applyFont="1" applyBorder="1" applyAlignment="1">
      <alignment horizontal="left" wrapText="1"/>
    </xf>
    <xf numFmtId="0" fontId="11" fillId="0" borderId="11" xfId="1" applyFont="1" applyBorder="1" applyAlignment="1">
      <alignment horizontal="center"/>
    </xf>
    <xf numFmtId="49" fontId="18" fillId="0" borderId="10" xfId="0" applyNumberFormat="1" applyFont="1" applyBorder="1"/>
    <xf numFmtId="49" fontId="18" fillId="0" borderId="11" xfId="0" applyNumberFormat="1" applyFont="1" applyBorder="1"/>
    <xf numFmtId="49" fontId="11" fillId="0" borderId="11" xfId="0" applyNumberFormat="1" applyFont="1" applyBorder="1" applyAlignment="1">
      <alignment wrapText="1"/>
    </xf>
    <xf numFmtId="2" fontId="11" fillId="0" borderId="11" xfId="0" applyNumberFormat="1" applyFont="1" applyBorder="1" applyAlignment="1"/>
    <xf numFmtId="164" fontId="11" fillId="0" borderId="11" xfId="1" applyNumberFormat="1" applyFont="1" applyFill="1" applyBorder="1" applyAlignment="1"/>
    <xf numFmtId="168" fontId="11" fillId="0" borderId="12" xfId="1" applyNumberFormat="1" applyFont="1" applyBorder="1"/>
    <xf numFmtId="49" fontId="18" fillId="0" borderId="11" xfId="0" applyNumberFormat="1" applyFont="1" applyBorder="1" applyAlignment="1">
      <alignment horizontal="left"/>
    </xf>
    <xf numFmtId="0" fontId="11" fillId="0" borderId="11" xfId="0" applyFont="1" applyBorder="1" applyAlignment="1">
      <alignment horizontal="right"/>
    </xf>
    <xf numFmtId="2" fontId="11" fillId="0" borderId="12" xfId="1" applyNumberFormat="1" applyFont="1" applyBorder="1" applyAlignment="1">
      <alignment horizontal="right"/>
    </xf>
    <xf numFmtId="49" fontId="11" fillId="0" borderId="6" xfId="0" applyNumberFormat="1" applyFont="1" applyBorder="1"/>
    <xf numFmtId="49" fontId="11" fillId="0" borderId="7" xfId="0" applyNumberFormat="1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164" fontId="11" fillId="0" borderId="7" xfId="1" applyNumberFormat="1" applyFont="1" applyFill="1" applyBorder="1" applyAlignment="1"/>
    <xf numFmtId="165" fontId="8" fillId="0" borderId="1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65" fontId="8" fillId="0" borderId="10" xfId="0" applyNumberFormat="1" applyFont="1" applyFill="1" applyBorder="1" applyAlignment="1" applyProtection="1">
      <alignment horizontal="right" vertical="center"/>
    </xf>
    <xf numFmtId="0" fontId="6" fillId="0" borderId="10" xfId="0" applyFont="1" applyBorder="1"/>
    <xf numFmtId="0" fontId="0" fillId="0" borderId="10" xfId="0" applyFont="1" applyBorder="1"/>
    <xf numFmtId="165" fontId="11" fillId="0" borderId="10" xfId="0" applyNumberFormat="1" applyFont="1" applyFill="1" applyBorder="1" applyAlignment="1" applyProtection="1">
      <alignment horizontal="right" vertical="center"/>
    </xf>
    <xf numFmtId="165" fontId="16" fillId="0" borderId="10" xfId="0" applyNumberFormat="1" applyFont="1" applyFill="1" applyBorder="1" applyAlignment="1" applyProtection="1">
      <alignment horizontal="right" vertical="center"/>
    </xf>
    <xf numFmtId="4" fontId="8" fillId="0" borderId="10" xfId="0" applyNumberFormat="1" applyFont="1" applyFill="1" applyBorder="1" applyAlignment="1" applyProtection="1">
      <alignment horizontal="right" vertical="center"/>
    </xf>
    <xf numFmtId="4" fontId="13" fillId="0" borderId="10" xfId="0" applyNumberFormat="1" applyFont="1" applyBorder="1"/>
    <xf numFmtId="0" fontId="0" fillId="0" borderId="12" xfId="0" applyBorder="1"/>
    <xf numFmtId="165" fontId="8" fillId="0" borderId="6" xfId="0" applyNumberFormat="1" applyFont="1" applyFill="1" applyBorder="1" applyAlignment="1" applyProtection="1">
      <alignment horizontal="right" vertical="center"/>
    </xf>
    <xf numFmtId="2" fontId="11" fillId="0" borderId="8" xfId="0" applyNumberFormat="1" applyFont="1" applyBorder="1" applyAlignment="1">
      <alignment horizontal="right"/>
    </xf>
    <xf numFmtId="0" fontId="18" fillId="0" borderId="14" xfId="0" applyFont="1" applyBorder="1"/>
    <xf numFmtId="0" fontId="11" fillId="0" borderId="14" xfId="0" applyFont="1" applyBorder="1"/>
    <xf numFmtId="164" fontId="11" fillId="0" borderId="14" xfId="0" applyNumberFormat="1" applyFont="1" applyBorder="1"/>
    <xf numFmtId="0" fontId="11" fillId="0" borderId="5" xfId="0" applyFont="1" applyBorder="1"/>
    <xf numFmtId="49" fontId="18" fillId="0" borderId="11" xfId="1" applyNumberFormat="1" applyFont="1" applyBorder="1" applyAlignment="1">
      <alignment horizontal="left"/>
    </xf>
    <xf numFmtId="0" fontId="18" fillId="0" borderId="11" xfId="0" applyFont="1" applyBorder="1"/>
    <xf numFmtId="0" fontId="18" fillId="0" borderId="17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167" fontId="18" fillId="0" borderId="16" xfId="0" applyNumberFormat="1" applyFont="1" applyBorder="1" applyAlignment="1">
      <alignment horizontal="center" vertical="center" wrapText="1"/>
    </xf>
    <xf numFmtId="0" fontId="12" fillId="0" borderId="14" xfId="0" applyFont="1" applyBorder="1"/>
    <xf numFmtId="0" fontId="18" fillId="0" borderId="4" xfId="0" applyFont="1" applyBorder="1"/>
    <xf numFmtId="0" fontId="20" fillId="0" borderId="4" xfId="0" applyFont="1" applyBorder="1"/>
    <xf numFmtId="0" fontId="11" fillId="0" borderId="1" xfId="0" applyFont="1" applyBorder="1"/>
    <xf numFmtId="0" fontId="11" fillId="0" borderId="2" xfId="0" applyFont="1" applyBorder="1"/>
    <xf numFmtId="164" fontId="11" fillId="0" borderId="2" xfId="0" applyNumberFormat="1" applyFont="1" applyBorder="1"/>
    <xf numFmtId="4" fontId="11" fillId="0" borderId="2" xfId="0" applyNumberFormat="1" applyFont="1" applyBorder="1" applyAlignment="1">
      <alignment horizontal="center"/>
    </xf>
    <xf numFmtId="169" fontId="11" fillId="0" borderId="2" xfId="0" applyNumberFormat="1" applyFont="1" applyBorder="1"/>
    <xf numFmtId="169" fontId="11" fillId="0" borderId="3" xfId="0" applyNumberFormat="1" applyFont="1" applyBorder="1"/>
    <xf numFmtId="164" fontId="11" fillId="0" borderId="11" xfId="0" applyNumberFormat="1" applyFont="1" applyBorder="1"/>
    <xf numFmtId="4" fontId="11" fillId="0" borderId="11" xfId="0" applyNumberFormat="1" applyFont="1" applyBorder="1" applyAlignment="1">
      <alignment horizontal="center"/>
    </xf>
    <xf numFmtId="169" fontId="11" fillId="0" borderId="11" xfId="0" applyNumberFormat="1" applyFont="1" applyBorder="1"/>
    <xf numFmtId="169" fontId="11" fillId="0" borderId="12" xfId="0" applyNumberFormat="1" applyFont="1" applyBorder="1"/>
    <xf numFmtId="0" fontId="11" fillId="0" borderId="6" xfId="0" applyFont="1" applyBorder="1"/>
    <xf numFmtId="0" fontId="11" fillId="0" borderId="7" xfId="0" applyFont="1" applyBorder="1"/>
    <xf numFmtId="164" fontId="11" fillId="0" borderId="7" xfId="0" applyNumberFormat="1" applyFont="1" applyBorder="1"/>
    <xf numFmtId="4" fontId="11" fillId="0" borderId="7" xfId="0" applyNumberFormat="1" applyFont="1" applyBorder="1" applyAlignment="1">
      <alignment horizontal="center"/>
    </xf>
    <xf numFmtId="169" fontId="11" fillId="0" borderId="7" xfId="0" applyNumberFormat="1" applyFont="1" applyBorder="1"/>
    <xf numFmtId="169" fontId="11" fillId="0" borderId="8" xfId="0" applyNumberFormat="1" applyFont="1" applyBorder="1"/>
    <xf numFmtId="0" fontId="21" fillId="0" borderId="0" xfId="0" applyFont="1"/>
    <xf numFmtId="0" fontId="18" fillId="0" borderId="19" xfId="0" applyFont="1" applyBorder="1"/>
    <xf numFmtId="4" fontId="18" fillId="0" borderId="20" xfId="0" applyNumberFormat="1" applyFont="1" applyBorder="1" applyAlignment="1">
      <alignment horizontal="center"/>
    </xf>
    <xf numFmtId="166" fontId="18" fillId="0" borderId="20" xfId="0" applyNumberFormat="1" applyFont="1" applyBorder="1" applyAlignment="1">
      <alignment horizontal="right"/>
    </xf>
    <xf numFmtId="166" fontId="18" fillId="0" borderId="21" xfId="0" applyNumberFormat="1" applyFont="1" applyBorder="1" applyAlignment="1">
      <alignment horizontal="right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1" fillId="0" borderId="23" xfId="0" applyFont="1" applyBorder="1" applyAlignment="1">
      <alignment horizontal="left" wrapText="1"/>
    </xf>
  </cellXfs>
  <cellStyles count="3">
    <cellStyle name="Hypertextový odkaz" xfId="2" builtinId="8"/>
    <cellStyle name="Normální" xfId="0" builtinId="0"/>
    <cellStyle name="normální_Vysloužilovi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vlis.cz/karta.php?kytkaid=1039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3"/>
  <sheetViews>
    <sheetView tabSelected="1" topLeftCell="A103" workbookViewId="0">
      <selection activeCell="I3" sqref="I3"/>
    </sheetView>
  </sheetViews>
  <sheetFormatPr defaultRowHeight="15" x14ac:dyDescent="0.25"/>
  <cols>
    <col min="1" max="1" width="10.7109375" customWidth="1"/>
    <col min="2" max="2" width="52" customWidth="1"/>
    <col min="3" max="3" width="16.28515625" customWidth="1"/>
    <col min="4" max="4" width="8.5703125" customWidth="1"/>
    <col min="5" max="6" width="10" customWidth="1"/>
    <col min="7" max="7" width="7.5703125" customWidth="1"/>
    <col min="8" max="8" width="8.85546875" customWidth="1"/>
  </cols>
  <sheetData>
    <row r="1" spans="1:9" x14ac:dyDescent="0.25">
      <c r="A1" t="s">
        <v>252</v>
      </c>
    </row>
    <row r="2" spans="1:9" x14ac:dyDescent="0.25">
      <c r="A2" s="41"/>
      <c r="C2" s="38"/>
      <c r="D2" s="39"/>
      <c r="E2" s="40"/>
      <c r="F2" s="34"/>
      <c r="G2" s="38"/>
      <c r="H2" s="34"/>
      <c r="I2" s="34"/>
    </row>
    <row r="3" spans="1:9" ht="15.75" x14ac:dyDescent="0.25">
      <c r="A3" s="1" t="s">
        <v>0</v>
      </c>
    </row>
    <row r="4" spans="1:9" ht="15.75" x14ac:dyDescent="0.25">
      <c r="A4" s="2" t="s">
        <v>238</v>
      </c>
    </row>
    <row r="5" spans="1:9" ht="15.75" x14ac:dyDescent="0.25">
      <c r="A5" s="2"/>
    </row>
    <row r="6" spans="1:9" x14ac:dyDescent="0.25">
      <c r="A6" s="4" t="s">
        <v>1</v>
      </c>
      <c r="B6" s="5" t="s">
        <v>2</v>
      </c>
      <c r="C6" s="6" t="s">
        <v>3</v>
      </c>
      <c r="D6" s="6"/>
      <c r="E6" s="7"/>
      <c r="F6" s="8"/>
      <c r="G6" s="165" t="s">
        <v>4</v>
      </c>
      <c r="H6" s="166"/>
      <c r="I6" s="9"/>
    </row>
    <row r="7" spans="1:9" x14ac:dyDescent="0.25">
      <c r="A7" s="10"/>
      <c r="B7" s="11" t="s">
        <v>5</v>
      </c>
      <c r="C7" s="12" t="s">
        <v>6</v>
      </c>
      <c r="D7" s="12" t="s">
        <v>7</v>
      </c>
      <c r="E7" s="13" t="s">
        <v>8</v>
      </c>
      <c r="F7" s="14" t="s">
        <v>9</v>
      </c>
      <c r="G7" s="15" t="s">
        <v>10</v>
      </c>
      <c r="H7" s="15" t="s">
        <v>9</v>
      </c>
      <c r="I7" s="9"/>
    </row>
    <row r="8" spans="1:9" ht="27.75" customHeight="1" x14ac:dyDescent="0.25">
      <c r="A8" s="75" t="s">
        <v>11</v>
      </c>
      <c r="B8" s="58" t="s">
        <v>155</v>
      </c>
      <c r="C8" s="59" t="s">
        <v>248</v>
      </c>
      <c r="D8" s="60">
        <v>1</v>
      </c>
      <c r="E8" s="76"/>
      <c r="F8" s="77"/>
      <c r="G8" s="120">
        <v>0.1</v>
      </c>
      <c r="H8" s="121"/>
      <c r="I8" s="9"/>
    </row>
    <row r="9" spans="1:9" ht="27" customHeight="1" x14ac:dyDescent="0.25">
      <c r="A9" s="78"/>
      <c r="B9" s="61" t="s">
        <v>156</v>
      </c>
      <c r="C9" s="62" t="s">
        <v>157</v>
      </c>
      <c r="D9" s="63">
        <v>18</v>
      </c>
      <c r="E9" s="79"/>
      <c r="F9" s="80"/>
      <c r="G9" s="122">
        <v>0.1</v>
      </c>
      <c r="H9" s="16"/>
      <c r="I9" s="9"/>
    </row>
    <row r="10" spans="1:9" ht="28.5" customHeight="1" x14ac:dyDescent="0.25">
      <c r="A10" s="78"/>
      <c r="B10" s="64" t="s">
        <v>158</v>
      </c>
      <c r="C10" s="65" t="s">
        <v>159</v>
      </c>
      <c r="D10" s="63">
        <v>1</v>
      </c>
      <c r="E10" s="79"/>
      <c r="F10" s="80"/>
      <c r="G10" s="122">
        <v>0.1</v>
      </c>
      <c r="H10" s="16"/>
      <c r="I10" s="9"/>
    </row>
    <row r="11" spans="1:9" ht="31.5" customHeight="1" x14ac:dyDescent="0.25">
      <c r="A11" s="78"/>
      <c r="B11" s="61" t="s">
        <v>113</v>
      </c>
      <c r="C11" s="62" t="s">
        <v>251</v>
      </c>
      <c r="D11" s="81">
        <v>1</v>
      </c>
      <c r="E11" s="79"/>
      <c r="F11" s="80"/>
      <c r="G11" s="122">
        <v>0.1</v>
      </c>
      <c r="H11" s="16"/>
      <c r="I11" s="9"/>
    </row>
    <row r="12" spans="1:9" ht="20.100000000000001" customHeight="1" x14ac:dyDescent="0.25">
      <c r="A12" s="82"/>
      <c r="B12" s="83"/>
      <c r="C12" s="84" t="s">
        <v>12</v>
      </c>
      <c r="D12" s="85">
        <f>SUM(D8:D11)</f>
        <v>21</v>
      </c>
      <c r="E12" s="79"/>
      <c r="F12" s="80"/>
      <c r="G12" s="122"/>
      <c r="H12" s="16"/>
      <c r="I12" s="9"/>
    </row>
    <row r="13" spans="1:9" ht="24.75" customHeight="1" x14ac:dyDescent="0.25">
      <c r="A13" s="78" t="s">
        <v>13</v>
      </c>
      <c r="B13" s="61" t="s">
        <v>160</v>
      </c>
      <c r="C13" s="62" t="s">
        <v>170</v>
      </c>
      <c r="D13" s="66">
        <v>1</v>
      </c>
      <c r="E13" s="79"/>
      <c r="F13" s="80"/>
      <c r="G13" s="122">
        <v>0.01</v>
      </c>
      <c r="H13" s="16"/>
      <c r="I13" s="9"/>
    </row>
    <row r="14" spans="1:9" ht="20.100000000000001" customHeight="1" x14ac:dyDescent="0.25">
      <c r="A14" s="78"/>
      <c r="B14" s="61" t="s">
        <v>14</v>
      </c>
      <c r="C14" s="62" t="s">
        <v>114</v>
      </c>
      <c r="D14" s="63">
        <v>30</v>
      </c>
      <c r="E14" s="79"/>
      <c r="F14" s="80"/>
      <c r="G14" s="122">
        <v>0.01</v>
      </c>
      <c r="H14" s="16"/>
      <c r="I14" s="9"/>
    </row>
    <row r="15" spans="1:9" ht="20.100000000000001" customHeight="1" x14ac:dyDescent="0.25">
      <c r="A15" s="78"/>
      <c r="B15" s="61" t="s">
        <v>161</v>
      </c>
      <c r="C15" s="62" t="s">
        <v>171</v>
      </c>
      <c r="D15" s="66">
        <v>8</v>
      </c>
      <c r="E15" s="79"/>
      <c r="F15" s="80"/>
      <c r="G15" s="122">
        <v>0.01</v>
      </c>
      <c r="H15" s="16"/>
      <c r="I15" s="9"/>
    </row>
    <row r="16" spans="1:9" ht="26.25" customHeight="1" x14ac:dyDescent="0.25">
      <c r="A16" s="78"/>
      <c r="B16" s="61" t="s">
        <v>162</v>
      </c>
      <c r="C16" s="62" t="s">
        <v>172</v>
      </c>
      <c r="D16" s="66">
        <v>9</v>
      </c>
      <c r="E16" s="79"/>
      <c r="F16" s="80"/>
      <c r="G16" s="122">
        <v>0.01</v>
      </c>
      <c r="H16" s="16"/>
      <c r="I16" s="9"/>
    </row>
    <row r="17" spans="1:9" ht="20.100000000000001" customHeight="1" x14ac:dyDescent="0.25">
      <c r="A17" s="78"/>
      <c r="B17" s="67" t="s">
        <v>163</v>
      </c>
      <c r="C17" s="68" t="s">
        <v>173</v>
      </c>
      <c r="D17" s="66">
        <v>32</v>
      </c>
      <c r="E17" s="79"/>
      <c r="F17" s="80"/>
      <c r="G17" s="122">
        <v>0.01</v>
      </c>
      <c r="H17" s="16"/>
      <c r="I17" s="9"/>
    </row>
    <row r="18" spans="1:9" ht="20.100000000000001" customHeight="1" x14ac:dyDescent="0.25">
      <c r="A18" s="82"/>
      <c r="B18" s="61" t="s">
        <v>164</v>
      </c>
      <c r="C18" s="62" t="s">
        <v>249</v>
      </c>
      <c r="D18" s="66">
        <v>4</v>
      </c>
      <c r="E18" s="79"/>
      <c r="F18" s="80"/>
      <c r="G18" s="122">
        <v>0.01</v>
      </c>
      <c r="H18" s="16"/>
      <c r="I18" s="9"/>
    </row>
    <row r="19" spans="1:9" ht="20.100000000000001" customHeight="1" x14ac:dyDescent="0.25">
      <c r="A19" s="78"/>
      <c r="B19" s="67" t="s">
        <v>165</v>
      </c>
      <c r="C19" s="68" t="s">
        <v>174</v>
      </c>
      <c r="D19" s="66">
        <v>6</v>
      </c>
      <c r="E19" s="79"/>
      <c r="F19" s="80"/>
      <c r="G19" s="122">
        <v>0.01</v>
      </c>
      <c r="H19" s="16"/>
      <c r="I19" s="9"/>
    </row>
    <row r="20" spans="1:9" ht="20.100000000000001" customHeight="1" x14ac:dyDescent="0.25">
      <c r="A20" s="78"/>
      <c r="B20" s="61" t="s">
        <v>115</v>
      </c>
      <c r="C20" s="62" t="s">
        <v>250</v>
      </c>
      <c r="D20" s="66">
        <v>57</v>
      </c>
      <c r="E20" s="79"/>
      <c r="F20" s="80"/>
      <c r="G20" s="122">
        <v>0.01</v>
      </c>
      <c r="H20" s="16"/>
      <c r="I20" s="9"/>
    </row>
    <row r="21" spans="1:9" ht="20.100000000000001" customHeight="1" x14ac:dyDescent="0.25">
      <c r="A21" s="82"/>
      <c r="B21" s="61" t="s">
        <v>166</v>
      </c>
      <c r="C21" s="62" t="s">
        <v>114</v>
      </c>
      <c r="D21" s="66">
        <v>44</v>
      </c>
      <c r="E21" s="79"/>
      <c r="F21" s="80"/>
      <c r="G21" s="122">
        <v>0.01</v>
      </c>
      <c r="H21" s="16"/>
      <c r="I21" s="9"/>
    </row>
    <row r="22" spans="1:9" ht="20.100000000000001" customHeight="1" x14ac:dyDescent="0.25">
      <c r="A22" s="78"/>
      <c r="B22" s="61" t="s">
        <v>167</v>
      </c>
      <c r="C22" s="62" t="s">
        <v>175</v>
      </c>
      <c r="D22" s="66">
        <v>45</v>
      </c>
      <c r="E22" s="79"/>
      <c r="F22" s="80"/>
      <c r="G22" s="122">
        <v>0.01</v>
      </c>
      <c r="H22" s="16"/>
      <c r="I22" s="9"/>
    </row>
    <row r="23" spans="1:9" ht="20.100000000000001" customHeight="1" x14ac:dyDescent="0.25">
      <c r="A23" s="78"/>
      <c r="B23" s="67" t="s">
        <v>168</v>
      </c>
      <c r="C23" s="68" t="s">
        <v>176</v>
      </c>
      <c r="D23" s="63">
        <v>30</v>
      </c>
      <c r="E23" s="79"/>
      <c r="F23" s="80"/>
      <c r="G23" s="122">
        <v>0.01</v>
      </c>
      <c r="H23" s="16"/>
      <c r="I23" s="9"/>
    </row>
    <row r="24" spans="1:9" ht="24.75" customHeight="1" x14ac:dyDescent="0.25">
      <c r="A24" s="78"/>
      <c r="B24" s="61" t="s">
        <v>169</v>
      </c>
      <c r="C24" s="62" t="s">
        <v>177</v>
      </c>
      <c r="D24" s="66">
        <v>30</v>
      </c>
      <c r="E24" s="79"/>
      <c r="F24" s="80"/>
      <c r="G24" s="122">
        <v>0.01</v>
      </c>
      <c r="H24" s="16"/>
      <c r="I24" s="9"/>
    </row>
    <row r="25" spans="1:9" ht="20.100000000000001" customHeight="1" x14ac:dyDescent="0.25">
      <c r="A25" s="82"/>
      <c r="B25" s="69" t="s">
        <v>126</v>
      </c>
      <c r="C25" s="70" t="s">
        <v>125</v>
      </c>
      <c r="D25" s="66">
        <v>37</v>
      </c>
      <c r="E25" s="79"/>
      <c r="F25" s="80"/>
      <c r="G25" s="122">
        <v>0.01</v>
      </c>
      <c r="H25" s="16"/>
      <c r="I25" s="17"/>
    </row>
    <row r="26" spans="1:9" ht="20.100000000000001" customHeight="1" x14ac:dyDescent="0.25">
      <c r="A26" s="82"/>
      <c r="B26" s="69" t="s">
        <v>127</v>
      </c>
      <c r="C26" s="70" t="s">
        <v>15</v>
      </c>
      <c r="D26" s="66">
        <v>70</v>
      </c>
      <c r="E26" s="79"/>
      <c r="F26" s="80"/>
      <c r="G26" s="122">
        <v>0.01</v>
      </c>
      <c r="H26" s="16"/>
      <c r="I26" s="9"/>
    </row>
    <row r="27" spans="1:9" ht="20.100000000000001" customHeight="1" x14ac:dyDescent="0.25">
      <c r="A27" s="78"/>
      <c r="B27" s="69" t="s">
        <v>121</v>
      </c>
      <c r="C27" s="70" t="s">
        <v>122</v>
      </c>
      <c r="D27" s="66">
        <v>45</v>
      </c>
      <c r="E27" s="79"/>
      <c r="F27" s="80"/>
      <c r="G27" s="122">
        <v>0.01</v>
      </c>
      <c r="H27" s="16"/>
      <c r="I27" s="9"/>
    </row>
    <row r="28" spans="1:9" ht="20.100000000000001" customHeight="1" x14ac:dyDescent="0.25">
      <c r="A28" s="78"/>
      <c r="B28" s="61" t="s">
        <v>178</v>
      </c>
      <c r="C28" s="62" t="s">
        <v>179</v>
      </c>
      <c r="D28" s="66">
        <v>6</v>
      </c>
      <c r="E28" s="79"/>
      <c r="F28" s="80"/>
      <c r="G28" s="122">
        <v>0.01</v>
      </c>
      <c r="H28" s="16"/>
      <c r="I28" s="9"/>
    </row>
    <row r="29" spans="1:9" ht="24.75" customHeight="1" x14ac:dyDescent="0.25">
      <c r="A29" s="78"/>
      <c r="B29" s="61" t="s">
        <v>180</v>
      </c>
      <c r="C29" s="62" t="s">
        <v>181</v>
      </c>
      <c r="D29" s="63">
        <v>1</v>
      </c>
      <c r="E29" s="79"/>
      <c r="F29" s="80"/>
      <c r="G29" s="122">
        <v>0.01</v>
      </c>
      <c r="H29" s="16"/>
      <c r="I29" s="9"/>
    </row>
    <row r="30" spans="1:9" ht="20.100000000000001" customHeight="1" x14ac:dyDescent="0.25">
      <c r="A30" s="78"/>
      <c r="B30" s="61" t="s">
        <v>182</v>
      </c>
      <c r="C30" s="62" t="s">
        <v>183</v>
      </c>
      <c r="D30" s="66">
        <v>66</v>
      </c>
      <c r="E30" s="79"/>
      <c r="F30" s="80"/>
      <c r="G30" s="122">
        <v>0.01</v>
      </c>
      <c r="H30" s="16"/>
      <c r="I30" s="9"/>
    </row>
    <row r="31" spans="1:9" ht="20.100000000000001" customHeight="1" x14ac:dyDescent="0.25">
      <c r="A31" s="78"/>
      <c r="B31" s="61" t="s">
        <v>119</v>
      </c>
      <c r="C31" s="62" t="s">
        <v>120</v>
      </c>
      <c r="D31" s="66">
        <v>69</v>
      </c>
      <c r="E31" s="79"/>
      <c r="F31" s="80"/>
      <c r="G31" s="122">
        <v>0.01</v>
      </c>
      <c r="H31" s="16"/>
      <c r="I31" s="9"/>
    </row>
    <row r="32" spans="1:9" ht="20.100000000000001" customHeight="1" x14ac:dyDescent="0.25">
      <c r="A32" s="82"/>
      <c r="B32" s="61" t="s">
        <v>184</v>
      </c>
      <c r="C32" s="62" t="s">
        <v>120</v>
      </c>
      <c r="D32" s="66">
        <v>97</v>
      </c>
      <c r="E32" s="79"/>
      <c r="F32" s="80"/>
      <c r="G32" s="122">
        <v>0.01</v>
      </c>
      <c r="H32" s="16"/>
      <c r="I32" s="9"/>
    </row>
    <row r="33" spans="1:9" ht="20.100000000000001" customHeight="1" x14ac:dyDescent="0.25">
      <c r="A33" s="82"/>
      <c r="B33" s="61" t="s">
        <v>123</v>
      </c>
      <c r="C33" s="62" t="s">
        <v>124</v>
      </c>
      <c r="D33" s="66">
        <v>78</v>
      </c>
      <c r="E33" s="79"/>
      <c r="F33" s="80"/>
      <c r="G33" s="122">
        <v>0.01</v>
      </c>
      <c r="H33" s="16"/>
      <c r="I33" s="9"/>
    </row>
    <row r="34" spans="1:9" ht="20.100000000000001" customHeight="1" x14ac:dyDescent="0.25">
      <c r="A34" s="82"/>
      <c r="B34" s="83"/>
      <c r="C34" s="84" t="s">
        <v>12</v>
      </c>
      <c r="D34" s="85">
        <f>SUM(D13:D33)</f>
        <v>765</v>
      </c>
      <c r="E34" s="79"/>
      <c r="F34" s="80"/>
      <c r="G34" s="122"/>
      <c r="H34" s="16"/>
      <c r="I34" s="9"/>
    </row>
    <row r="35" spans="1:9" ht="24.75" customHeight="1" x14ac:dyDescent="0.25">
      <c r="A35" s="82" t="s">
        <v>185</v>
      </c>
      <c r="B35" s="61" t="s">
        <v>186</v>
      </c>
      <c r="C35" s="62" t="s">
        <v>187</v>
      </c>
      <c r="D35" s="63">
        <v>9</v>
      </c>
      <c r="E35" s="79"/>
      <c r="F35" s="80"/>
      <c r="G35" s="122">
        <v>0.01</v>
      </c>
      <c r="H35" s="16"/>
      <c r="I35" s="9"/>
    </row>
    <row r="36" spans="1:9" ht="20.100000000000001" customHeight="1" x14ac:dyDescent="0.25">
      <c r="A36" s="78"/>
      <c r="B36" s="61" t="s">
        <v>188</v>
      </c>
      <c r="C36" s="62" t="s">
        <v>189</v>
      </c>
      <c r="D36" s="63">
        <v>8</v>
      </c>
      <c r="E36" s="79"/>
      <c r="F36" s="80"/>
      <c r="G36" s="122">
        <v>0.01</v>
      </c>
      <c r="H36" s="16"/>
      <c r="I36" s="9"/>
    </row>
    <row r="37" spans="1:9" ht="20.100000000000001" customHeight="1" x14ac:dyDescent="0.25">
      <c r="A37" s="78"/>
      <c r="B37" s="61" t="s">
        <v>116</v>
      </c>
      <c r="C37" s="62" t="s">
        <v>117</v>
      </c>
      <c r="D37" s="63">
        <v>6</v>
      </c>
      <c r="E37" s="79"/>
      <c r="F37" s="80"/>
      <c r="G37" s="122">
        <v>0.01</v>
      </c>
      <c r="H37" s="16"/>
      <c r="I37" s="9"/>
    </row>
    <row r="38" spans="1:9" ht="24.75" customHeight="1" x14ac:dyDescent="0.25">
      <c r="A38" s="78"/>
      <c r="B38" s="61" t="s">
        <v>118</v>
      </c>
      <c r="C38" s="62" t="s">
        <v>117</v>
      </c>
      <c r="D38" s="63">
        <v>10</v>
      </c>
      <c r="E38" s="79"/>
      <c r="F38" s="80"/>
      <c r="G38" s="122">
        <v>0.01</v>
      </c>
      <c r="H38" s="16"/>
      <c r="I38" s="9"/>
    </row>
    <row r="39" spans="1:9" ht="20.100000000000001" customHeight="1" x14ac:dyDescent="0.25">
      <c r="A39" s="82"/>
      <c r="B39" s="83"/>
      <c r="C39" s="84" t="s">
        <v>12</v>
      </c>
      <c r="D39" s="85">
        <f>SUM(D35:D38)</f>
        <v>33</v>
      </c>
      <c r="E39" s="79"/>
      <c r="F39" s="80"/>
      <c r="G39" s="122"/>
      <c r="H39" s="16"/>
      <c r="I39" s="9"/>
    </row>
    <row r="40" spans="1:9" ht="20.100000000000001" customHeight="1" x14ac:dyDescent="0.25">
      <c r="A40" s="86" t="s">
        <v>16</v>
      </c>
      <c r="B40" s="61" t="s">
        <v>191</v>
      </c>
      <c r="C40" s="62" t="s">
        <v>18</v>
      </c>
      <c r="D40" s="63">
        <v>22</v>
      </c>
      <c r="E40" s="79"/>
      <c r="F40" s="80"/>
      <c r="G40" s="122">
        <v>0.01</v>
      </c>
      <c r="H40" s="16"/>
      <c r="I40" s="9"/>
    </row>
    <row r="41" spans="1:9" ht="20.100000000000001" customHeight="1" x14ac:dyDescent="0.25">
      <c r="A41" s="78"/>
      <c r="B41" s="61" t="s">
        <v>192</v>
      </c>
      <c r="C41" s="62" t="s">
        <v>17</v>
      </c>
      <c r="D41" s="63">
        <v>30</v>
      </c>
      <c r="E41" s="79"/>
      <c r="F41" s="80"/>
      <c r="G41" s="122">
        <v>0.01</v>
      </c>
      <c r="H41" s="16"/>
      <c r="I41" s="9"/>
    </row>
    <row r="42" spans="1:9" ht="20.100000000000001" customHeight="1" x14ac:dyDescent="0.25">
      <c r="A42" s="78"/>
      <c r="B42" s="61" t="s">
        <v>193</v>
      </c>
      <c r="C42" s="62" t="s">
        <v>18</v>
      </c>
      <c r="D42" s="66">
        <v>28</v>
      </c>
      <c r="E42" s="79"/>
      <c r="F42" s="80"/>
      <c r="G42" s="122">
        <v>0.01</v>
      </c>
      <c r="H42" s="16"/>
      <c r="I42" s="9"/>
    </row>
    <row r="43" spans="1:9" ht="20.100000000000001" customHeight="1" x14ac:dyDescent="0.25">
      <c r="A43" s="78"/>
      <c r="B43" s="61" t="s">
        <v>194</v>
      </c>
      <c r="C43" s="62" t="s">
        <v>18</v>
      </c>
      <c r="D43" s="63">
        <v>105</v>
      </c>
      <c r="E43" s="79"/>
      <c r="F43" s="80"/>
      <c r="G43" s="122">
        <v>0.01</v>
      </c>
      <c r="H43" s="16"/>
      <c r="I43" s="9"/>
    </row>
    <row r="44" spans="1:9" ht="20.100000000000001" customHeight="1" x14ac:dyDescent="0.25">
      <c r="A44" s="82"/>
      <c r="B44" s="61" t="s">
        <v>195</v>
      </c>
      <c r="C44" s="62" t="s">
        <v>18</v>
      </c>
      <c r="D44" s="63">
        <v>55</v>
      </c>
      <c r="E44" s="79"/>
      <c r="F44" s="80"/>
      <c r="G44" s="122">
        <v>0.01</v>
      </c>
      <c r="H44" s="16"/>
      <c r="I44" s="9"/>
    </row>
    <row r="45" spans="1:9" ht="20.100000000000001" customHeight="1" x14ac:dyDescent="0.25">
      <c r="A45" s="78"/>
      <c r="B45" s="61" t="s">
        <v>129</v>
      </c>
      <c r="C45" s="62" t="s">
        <v>18</v>
      </c>
      <c r="D45" s="63">
        <v>110</v>
      </c>
      <c r="E45" s="79"/>
      <c r="F45" s="80"/>
      <c r="G45" s="122">
        <v>0.01</v>
      </c>
      <c r="H45" s="16"/>
      <c r="I45" s="9"/>
    </row>
    <row r="46" spans="1:9" ht="20.100000000000001" customHeight="1" x14ac:dyDescent="0.25">
      <c r="A46" s="78"/>
      <c r="B46" s="61" t="s">
        <v>196</v>
      </c>
      <c r="C46" s="62" t="s">
        <v>197</v>
      </c>
      <c r="D46" s="63">
        <v>115</v>
      </c>
      <c r="E46" s="79"/>
      <c r="F46" s="80"/>
      <c r="G46" s="122">
        <v>0.01</v>
      </c>
      <c r="H46" s="16"/>
      <c r="I46" s="9"/>
    </row>
    <row r="47" spans="1:9" ht="20.100000000000001" customHeight="1" x14ac:dyDescent="0.25">
      <c r="A47" s="78"/>
      <c r="B47" s="61" t="s">
        <v>198</v>
      </c>
      <c r="C47" s="62" t="s">
        <v>18</v>
      </c>
      <c r="D47" s="63">
        <v>111</v>
      </c>
      <c r="E47" s="79"/>
      <c r="F47" s="80"/>
      <c r="G47" s="122">
        <v>0.01</v>
      </c>
      <c r="H47" s="16"/>
      <c r="I47" s="9"/>
    </row>
    <row r="48" spans="1:9" ht="20.100000000000001" customHeight="1" x14ac:dyDescent="0.25">
      <c r="A48" s="78"/>
      <c r="B48" s="61" t="s">
        <v>199</v>
      </c>
      <c r="C48" s="62" t="s">
        <v>18</v>
      </c>
      <c r="D48" s="66">
        <v>20</v>
      </c>
      <c r="E48" s="79"/>
      <c r="F48" s="80"/>
      <c r="G48" s="122">
        <v>0.01</v>
      </c>
      <c r="H48" s="16"/>
      <c r="I48" s="9"/>
    </row>
    <row r="49" spans="1:9" ht="20.100000000000001" customHeight="1" x14ac:dyDescent="0.25">
      <c r="A49" s="78"/>
      <c r="B49" s="61" t="s">
        <v>200</v>
      </c>
      <c r="C49" s="62" t="s">
        <v>201</v>
      </c>
      <c r="D49" s="63">
        <v>45</v>
      </c>
      <c r="E49" s="79"/>
      <c r="F49" s="80"/>
      <c r="G49" s="122">
        <v>0.01</v>
      </c>
      <c r="H49" s="16"/>
      <c r="I49" s="9"/>
    </row>
    <row r="50" spans="1:9" ht="20.100000000000001" customHeight="1" x14ac:dyDescent="0.25">
      <c r="A50" s="78"/>
      <c r="B50" s="61" t="s">
        <v>202</v>
      </c>
      <c r="C50" s="62" t="s">
        <v>201</v>
      </c>
      <c r="D50" s="63">
        <v>55</v>
      </c>
      <c r="E50" s="79"/>
      <c r="F50" s="80"/>
      <c r="G50" s="122">
        <v>0.01</v>
      </c>
      <c r="H50" s="16"/>
      <c r="I50" s="9"/>
    </row>
    <row r="51" spans="1:9" ht="20.100000000000001" customHeight="1" x14ac:dyDescent="0.25">
      <c r="A51" s="82"/>
      <c r="B51" s="61" t="s">
        <v>203</v>
      </c>
      <c r="C51" s="62" t="s">
        <v>201</v>
      </c>
      <c r="D51" s="66">
        <v>35</v>
      </c>
      <c r="E51" s="79"/>
      <c r="F51" s="80"/>
      <c r="G51" s="122">
        <v>0.01</v>
      </c>
      <c r="H51" s="16"/>
      <c r="I51" s="9"/>
    </row>
    <row r="52" spans="1:9" ht="20.100000000000001" customHeight="1" x14ac:dyDescent="0.25">
      <c r="A52" s="78"/>
      <c r="B52" s="61" t="s">
        <v>204</v>
      </c>
      <c r="C52" s="62" t="s">
        <v>18</v>
      </c>
      <c r="D52" s="63">
        <v>77</v>
      </c>
      <c r="E52" s="79"/>
      <c r="F52" s="80"/>
      <c r="G52" s="122">
        <v>0.01</v>
      </c>
      <c r="H52" s="16"/>
      <c r="I52" s="9"/>
    </row>
    <row r="53" spans="1:9" ht="20.100000000000001" customHeight="1" x14ac:dyDescent="0.25">
      <c r="A53" s="78"/>
      <c r="B53" s="61" t="s">
        <v>130</v>
      </c>
      <c r="C53" s="62" t="s">
        <v>19</v>
      </c>
      <c r="D53" s="66">
        <v>65</v>
      </c>
      <c r="E53" s="79"/>
      <c r="F53" s="80"/>
      <c r="G53" s="122">
        <v>0.01</v>
      </c>
      <c r="H53" s="16"/>
      <c r="I53" s="9"/>
    </row>
    <row r="54" spans="1:9" ht="20.100000000000001" customHeight="1" x14ac:dyDescent="0.25">
      <c r="A54" s="78"/>
      <c r="B54" s="61" t="s">
        <v>205</v>
      </c>
      <c r="C54" s="62" t="s">
        <v>206</v>
      </c>
      <c r="D54" s="66">
        <v>42</v>
      </c>
      <c r="E54" s="79"/>
      <c r="F54" s="80"/>
      <c r="G54" s="122">
        <v>0.01</v>
      </c>
      <c r="H54" s="16"/>
      <c r="I54" s="9"/>
    </row>
    <row r="55" spans="1:9" ht="20.100000000000001" customHeight="1" x14ac:dyDescent="0.25">
      <c r="A55" s="78"/>
      <c r="B55" s="61" t="s">
        <v>131</v>
      </c>
      <c r="C55" s="62" t="s">
        <v>17</v>
      </c>
      <c r="D55" s="63">
        <v>75</v>
      </c>
      <c r="E55" s="79"/>
      <c r="F55" s="80"/>
      <c r="G55" s="122">
        <v>0.01</v>
      </c>
      <c r="H55" s="16"/>
      <c r="I55" s="9"/>
    </row>
    <row r="56" spans="1:9" ht="20.100000000000001" customHeight="1" x14ac:dyDescent="0.25">
      <c r="A56" s="78"/>
      <c r="B56" s="61" t="s">
        <v>132</v>
      </c>
      <c r="C56" s="62" t="s">
        <v>19</v>
      </c>
      <c r="D56" s="66">
        <v>162</v>
      </c>
      <c r="E56" s="79"/>
      <c r="F56" s="80"/>
      <c r="G56" s="122">
        <v>0.01</v>
      </c>
      <c r="H56" s="16"/>
      <c r="I56" s="9"/>
    </row>
    <row r="57" spans="1:9" ht="20.100000000000001" customHeight="1" x14ac:dyDescent="0.25">
      <c r="A57" s="78"/>
      <c r="B57" s="71" t="s">
        <v>207</v>
      </c>
      <c r="C57" s="62" t="s">
        <v>19</v>
      </c>
      <c r="D57" s="66">
        <v>74</v>
      </c>
      <c r="E57" s="79"/>
      <c r="F57" s="80"/>
      <c r="G57" s="122">
        <v>0.01</v>
      </c>
      <c r="H57" s="16"/>
      <c r="I57" s="9"/>
    </row>
    <row r="58" spans="1:9" ht="20.100000000000001" customHeight="1" x14ac:dyDescent="0.25">
      <c r="A58" s="82"/>
      <c r="B58" s="61" t="s">
        <v>133</v>
      </c>
      <c r="C58" s="72" t="s">
        <v>17</v>
      </c>
      <c r="D58" s="73">
        <v>186</v>
      </c>
      <c r="E58" s="79"/>
      <c r="F58" s="80"/>
      <c r="G58" s="122">
        <v>0.01</v>
      </c>
      <c r="H58" s="16"/>
      <c r="I58" s="9"/>
    </row>
    <row r="59" spans="1:9" ht="20.100000000000001" customHeight="1" x14ac:dyDescent="0.25">
      <c r="A59" s="78"/>
      <c r="B59" s="74" t="s">
        <v>208</v>
      </c>
      <c r="C59" s="62" t="s">
        <v>19</v>
      </c>
      <c r="D59" s="63">
        <v>63</v>
      </c>
      <c r="E59" s="79"/>
      <c r="F59" s="80"/>
      <c r="G59" s="122">
        <v>0.01</v>
      </c>
      <c r="H59" s="16"/>
      <c r="I59" s="9"/>
    </row>
    <row r="60" spans="1:9" ht="20.100000000000001" customHeight="1" x14ac:dyDescent="0.25">
      <c r="A60" s="78"/>
      <c r="B60" s="61" t="s">
        <v>210</v>
      </c>
      <c r="C60" s="62" t="s">
        <v>17</v>
      </c>
      <c r="D60" s="66">
        <v>93</v>
      </c>
      <c r="E60" s="79"/>
      <c r="F60" s="80"/>
      <c r="G60" s="122">
        <v>0.01</v>
      </c>
      <c r="H60" s="16"/>
      <c r="I60" s="9"/>
    </row>
    <row r="61" spans="1:9" ht="20.100000000000001" customHeight="1" x14ac:dyDescent="0.25">
      <c r="A61" s="78"/>
      <c r="B61" s="87"/>
      <c r="C61" s="84" t="s">
        <v>12</v>
      </c>
      <c r="D61" s="85">
        <f>SUM(D40:D60)</f>
        <v>1568</v>
      </c>
      <c r="E61" s="79"/>
      <c r="F61" s="80"/>
      <c r="G61" s="122"/>
      <c r="H61" s="16"/>
      <c r="I61" s="9"/>
    </row>
    <row r="62" spans="1:9" ht="29.25" customHeight="1" x14ac:dyDescent="0.25">
      <c r="A62" s="78" t="s">
        <v>134</v>
      </c>
      <c r="B62" s="61" t="s">
        <v>190</v>
      </c>
      <c r="C62" s="62" t="s">
        <v>128</v>
      </c>
      <c r="D62" s="63">
        <v>80</v>
      </c>
      <c r="E62" s="79"/>
      <c r="F62" s="80"/>
      <c r="G62" s="122">
        <v>0.01</v>
      </c>
      <c r="H62" s="16"/>
      <c r="I62" s="9"/>
    </row>
    <row r="63" spans="1:9" ht="20.100000000000001" customHeight="1" x14ac:dyDescent="0.25">
      <c r="A63" s="78"/>
      <c r="B63" s="61" t="s">
        <v>209</v>
      </c>
      <c r="C63" s="62" t="s">
        <v>128</v>
      </c>
      <c r="D63" s="63">
        <v>300</v>
      </c>
      <c r="E63" s="79"/>
      <c r="F63" s="80"/>
      <c r="G63" s="122">
        <v>0.01</v>
      </c>
      <c r="H63" s="16"/>
      <c r="I63" s="9"/>
    </row>
    <row r="64" spans="1:9" ht="20.100000000000001" customHeight="1" x14ac:dyDescent="0.25">
      <c r="A64" s="82"/>
      <c r="B64" s="83"/>
      <c r="C64" s="84" t="s">
        <v>12</v>
      </c>
      <c r="D64" s="85">
        <f>SUM(D62:D63)</f>
        <v>380</v>
      </c>
      <c r="E64" s="79"/>
      <c r="F64" s="80"/>
      <c r="G64" s="123"/>
      <c r="H64" s="18"/>
      <c r="I64" s="17"/>
    </row>
    <row r="65" spans="1:9" ht="25.5" customHeight="1" x14ac:dyDescent="0.25">
      <c r="A65" s="88" t="s">
        <v>239</v>
      </c>
      <c r="B65" s="136" t="s">
        <v>20</v>
      </c>
      <c r="C65" s="89" t="s">
        <v>21</v>
      </c>
      <c r="D65" s="90" t="s">
        <v>22</v>
      </c>
      <c r="E65" s="91" t="s">
        <v>23</v>
      </c>
      <c r="F65" s="92" t="s">
        <v>9</v>
      </c>
      <c r="G65" s="123"/>
      <c r="H65" s="18"/>
      <c r="I65" s="19"/>
    </row>
    <row r="66" spans="1:9" ht="20.100000000000001" customHeight="1" x14ac:dyDescent="0.25">
      <c r="A66" s="86" t="s">
        <v>24</v>
      </c>
      <c r="B66" s="137" t="s">
        <v>145</v>
      </c>
      <c r="C66" s="65"/>
      <c r="D66" s="93"/>
      <c r="E66" s="94"/>
      <c r="F66" s="80"/>
      <c r="G66" s="123"/>
      <c r="H66" s="18"/>
      <c r="I66" s="19"/>
    </row>
    <row r="67" spans="1:9" ht="20.100000000000001" customHeight="1" x14ac:dyDescent="0.25">
      <c r="A67" s="82" t="s">
        <v>223</v>
      </c>
      <c r="B67" s="95" t="s">
        <v>224</v>
      </c>
      <c r="C67" s="65" t="s">
        <v>28</v>
      </c>
      <c r="D67" s="93">
        <v>703</v>
      </c>
      <c r="E67" s="94"/>
      <c r="F67" s="80"/>
      <c r="G67" s="123"/>
      <c r="H67" s="18"/>
    </row>
    <row r="68" spans="1:9" ht="20.100000000000001" customHeight="1" x14ac:dyDescent="0.25">
      <c r="A68" s="82" t="s">
        <v>146</v>
      </c>
      <c r="B68" s="95" t="s">
        <v>147</v>
      </c>
      <c r="C68" s="65" t="s">
        <v>41</v>
      </c>
      <c r="D68" s="93">
        <v>33</v>
      </c>
      <c r="E68" s="94"/>
      <c r="F68" s="80"/>
      <c r="G68" s="123"/>
      <c r="H68" s="18"/>
    </row>
    <row r="69" spans="1:9" ht="20.100000000000001" customHeight="1" x14ac:dyDescent="0.25">
      <c r="A69" s="82" t="s">
        <v>225</v>
      </c>
      <c r="B69" s="95" t="s">
        <v>148</v>
      </c>
      <c r="C69" s="65" t="s">
        <v>41</v>
      </c>
      <c r="D69" s="93">
        <v>33</v>
      </c>
      <c r="E69" s="94"/>
      <c r="F69" s="80"/>
      <c r="G69" s="123"/>
      <c r="H69" s="18"/>
    </row>
    <row r="70" spans="1:9" ht="20.100000000000001" customHeight="1" x14ac:dyDescent="0.25">
      <c r="A70" s="82" t="s">
        <v>31</v>
      </c>
      <c r="B70" s="95" t="s">
        <v>230</v>
      </c>
      <c r="C70" s="65" t="s">
        <v>41</v>
      </c>
      <c r="D70" s="93">
        <v>12</v>
      </c>
      <c r="E70" s="94"/>
      <c r="F70" s="80"/>
      <c r="G70" s="123"/>
      <c r="H70" s="18"/>
    </row>
    <row r="71" spans="1:9" ht="20.100000000000001" customHeight="1" x14ac:dyDescent="0.25">
      <c r="A71" s="82" t="s">
        <v>31</v>
      </c>
      <c r="B71" s="95" t="s">
        <v>229</v>
      </c>
      <c r="C71" s="65" t="s">
        <v>41</v>
      </c>
      <c r="D71" s="93">
        <v>8</v>
      </c>
      <c r="E71" s="94"/>
      <c r="F71" s="80"/>
      <c r="G71" s="123"/>
      <c r="H71" s="18"/>
    </row>
    <row r="72" spans="1:9" ht="28.5" customHeight="1" x14ac:dyDescent="0.25">
      <c r="A72" s="82" t="s">
        <v>149</v>
      </c>
      <c r="B72" s="61" t="s">
        <v>227</v>
      </c>
      <c r="C72" s="65" t="s">
        <v>28</v>
      </c>
      <c r="D72" s="93">
        <v>703</v>
      </c>
      <c r="E72" s="94"/>
      <c r="F72" s="80"/>
      <c r="G72" s="123"/>
      <c r="H72" s="18"/>
    </row>
    <row r="73" spans="1:9" ht="20.100000000000001" customHeight="1" x14ac:dyDescent="0.25">
      <c r="A73" s="82" t="s">
        <v>150</v>
      </c>
      <c r="B73" s="95" t="s">
        <v>152</v>
      </c>
      <c r="C73" s="65" t="s">
        <v>33</v>
      </c>
      <c r="D73" s="93">
        <v>110</v>
      </c>
      <c r="E73" s="94"/>
      <c r="F73" s="80"/>
      <c r="G73" s="123"/>
      <c r="H73" s="18"/>
    </row>
    <row r="74" spans="1:9" ht="20.100000000000001" customHeight="1" x14ac:dyDescent="0.25">
      <c r="A74" s="86" t="s">
        <v>67</v>
      </c>
      <c r="B74" s="137" t="s">
        <v>25</v>
      </c>
      <c r="C74" s="65"/>
      <c r="D74" s="93"/>
      <c r="E74" s="94"/>
      <c r="F74" s="80"/>
      <c r="G74" s="123"/>
      <c r="H74" s="18"/>
      <c r="I74" s="19"/>
    </row>
    <row r="75" spans="1:9" ht="20.100000000000001" customHeight="1" x14ac:dyDescent="0.25">
      <c r="A75" s="82" t="s">
        <v>26</v>
      </c>
      <c r="B75" s="95" t="s">
        <v>27</v>
      </c>
      <c r="C75" s="65" t="s">
        <v>28</v>
      </c>
      <c r="D75" s="93">
        <v>826</v>
      </c>
      <c r="E75" s="94"/>
      <c r="F75" s="80"/>
      <c r="G75" s="123"/>
      <c r="H75" s="18"/>
    </row>
    <row r="76" spans="1:9" ht="20.100000000000001" customHeight="1" x14ac:dyDescent="0.25">
      <c r="A76" s="82" t="s">
        <v>29</v>
      </c>
      <c r="B76" s="95" t="s">
        <v>30</v>
      </c>
      <c r="C76" s="65" t="s">
        <v>28</v>
      </c>
      <c r="D76" s="93">
        <v>826</v>
      </c>
      <c r="E76" s="94"/>
      <c r="F76" s="80"/>
      <c r="G76" s="124"/>
      <c r="H76" s="21"/>
    </row>
    <row r="77" spans="1:9" ht="20.100000000000001" customHeight="1" x14ac:dyDescent="0.25">
      <c r="A77" s="82" t="s">
        <v>136</v>
      </c>
      <c r="B77" s="95" t="s">
        <v>135</v>
      </c>
      <c r="C77" s="65" t="s">
        <v>28</v>
      </c>
      <c r="D77" s="93">
        <v>110</v>
      </c>
      <c r="E77" s="94"/>
      <c r="F77" s="80"/>
      <c r="G77" s="124"/>
      <c r="H77" s="21"/>
    </row>
    <row r="78" spans="1:9" ht="20.100000000000001" customHeight="1" x14ac:dyDescent="0.25">
      <c r="A78" s="96" t="s">
        <v>31</v>
      </c>
      <c r="B78" s="95" t="s">
        <v>32</v>
      </c>
      <c r="C78" s="97" t="s">
        <v>33</v>
      </c>
      <c r="D78" s="98">
        <v>10</v>
      </c>
      <c r="E78" s="94"/>
      <c r="F78" s="80"/>
      <c r="G78" s="123"/>
      <c r="H78" s="18"/>
    </row>
    <row r="79" spans="1:9" ht="20.100000000000001" customHeight="1" x14ac:dyDescent="0.25">
      <c r="A79" s="82" t="s">
        <v>34</v>
      </c>
      <c r="B79" s="95" t="s">
        <v>35</v>
      </c>
      <c r="C79" s="65" t="s">
        <v>36</v>
      </c>
      <c r="D79" s="65">
        <v>21</v>
      </c>
      <c r="E79" s="79"/>
      <c r="F79" s="80"/>
      <c r="G79" s="124"/>
      <c r="H79" s="21"/>
    </row>
    <row r="80" spans="1:9" ht="20.100000000000001" customHeight="1" x14ac:dyDescent="0.25">
      <c r="A80" s="96" t="s">
        <v>221</v>
      </c>
      <c r="B80" s="95" t="s">
        <v>222</v>
      </c>
      <c r="C80" s="97" t="s">
        <v>41</v>
      </c>
      <c r="D80" s="98">
        <v>7</v>
      </c>
      <c r="E80" s="94"/>
      <c r="F80" s="80"/>
      <c r="G80" s="82"/>
      <c r="H80" s="22"/>
    </row>
    <row r="81" spans="1:9" ht="20.100000000000001" customHeight="1" x14ac:dyDescent="0.25">
      <c r="A81" s="96" t="s">
        <v>31</v>
      </c>
      <c r="B81" s="95" t="s">
        <v>37</v>
      </c>
      <c r="C81" s="97" t="s">
        <v>33</v>
      </c>
      <c r="D81" s="98">
        <v>2.8</v>
      </c>
      <c r="E81" s="94"/>
      <c r="F81" s="80"/>
      <c r="G81" s="82"/>
      <c r="H81" s="22"/>
    </row>
    <row r="82" spans="1:9" ht="20.100000000000001" customHeight="1" x14ac:dyDescent="0.25">
      <c r="A82" s="96" t="s">
        <v>38</v>
      </c>
      <c r="B82" s="95" t="s">
        <v>39</v>
      </c>
      <c r="C82" s="97" t="s">
        <v>33</v>
      </c>
      <c r="D82" s="98">
        <v>2.8</v>
      </c>
      <c r="E82" s="94"/>
      <c r="F82" s="80"/>
      <c r="G82" s="82"/>
      <c r="H82" s="22"/>
    </row>
    <row r="83" spans="1:9" ht="20.100000000000001" customHeight="1" x14ac:dyDescent="0.25">
      <c r="A83" s="96" t="s">
        <v>40</v>
      </c>
      <c r="B83" s="99" t="s">
        <v>137</v>
      </c>
      <c r="C83" s="97" t="s">
        <v>41</v>
      </c>
      <c r="D83" s="100">
        <v>765</v>
      </c>
      <c r="E83" s="94"/>
      <c r="F83" s="80"/>
      <c r="G83" s="124"/>
      <c r="H83" s="21"/>
    </row>
    <row r="84" spans="1:9" ht="20.100000000000001" customHeight="1" x14ac:dyDescent="0.25">
      <c r="A84" s="96" t="s">
        <v>211</v>
      </c>
      <c r="B84" s="99" t="s">
        <v>212</v>
      </c>
      <c r="C84" s="97" t="s">
        <v>41</v>
      </c>
      <c r="D84" s="100">
        <v>33</v>
      </c>
      <c r="E84" s="94"/>
      <c r="F84" s="80"/>
      <c r="G84" s="124"/>
      <c r="H84" s="21"/>
    </row>
    <row r="85" spans="1:9" ht="20.100000000000001" customHeight="1" x14ac:dyDescent="0.25">
      <c r="A85" s="96" t="s">
        <v>42</v>
      </c>
      <c r="B85" s="99" t="s">
        <v>43</v>
      </c>
      <c r="C85" s="65" t="s">
        <v>36</v>
      </c>
      <c r="D85" s="65">
        <v>21</v>
      </c>
      <c r="E85" s="79"/>
      <c r="F85" s="80"/>
      <c r="G85" s="82"/>
      <c r="H85" s="21"/>
    </row>
    <row r="86" spans="1:9" ht="20.100000000000001" customHeight="1" x14ac:dyDescent="0.25">
      <c r="A86" s="96" t="s">
        <v>42</v>
      </c>
      <c r="B86" s="99" t="s">
        <v>43</v>
      </c>
      <c r="C86" s="65" t="s">
        <v>36</v>
      </c>
      <c r="D86" s="65">
        <v>7</v>
      </c>
      <c r="E86" s="79"/>
      <c r="F86" s="80"/>
      <c r="G86" s="82"/>
      <c r="H86" s="21"/>
    </row>
    <row r="87" spans="1:9" ht="20.100000000000001" customHeight="1" x14ac:dyDescent="0.25">
      <c r="A87" s="82" t="s">
        <v>44</v>
      </c>
      <c r="B87" s="95" t="s">
        <v>138</v>
      </c>
      <c r="C87" s="97" t="s">
        <v>41</v>
      </c>
      <c r="D87" s="100">
        <v>798</v>
      </c>
      <c r="E87" s="94"/>
      <c r="F87" s="80"/>
      <c r="G87" s="82"/>
      <c r="H87" s="21"/>
    </row>
    <row r="88" spans="1:9" ht="20.100000000000001" customHeight="1" x14ac:dyDescent="0.25">
      <c r="A88" s="82" t="s">
        <v>45</v>
      </c>
      <c r="B88" s="95" t="s">
        <v>46</v>
      </c>
      <c r="C88" s="97" t="s">
        <v>41</v>
      </c>
      <c r="D88" s="65">
        <v>21</v>
      </c>
      <c r="E88" s="101"/>
      <c r="F88" s="102"/>
      <c r="G88" s="124"/>
      <c r="H88" s="21"/>
      <c r="I88" s="23"/>
    </row>
    <row r="89" spans="1:9" ht="20.100000000000001" customHeight="1" x14ac:dyDescent="0.25">
      <c r="A89" s="96" t="s">
        <v>47</v>
      </c>
      <c r="B89" s="99" t="s">
        <v>48</v>
      </c>
      <c r="C89" s="65" t="s">
        <v>28</v>
      </c>
      <c r="D89" s="65">
        <v>10.5</v>
      </c>
      <c r="E89" s="79"/>
      <c r="F89" s="80"/>
      <c r="G89" s="20"/>
      <c r="H89" s="18"/>
      <c r="I89" s="24"/>
    </row>
    <row r="90" spans="1:9" ht="20.100000000000001" customHeight="1" x14ac:dyDescent="0.25">
      <c r="A90" s="96" t="s">
        <v>49</v>
      </c>
      <c r="B90" s="99" t="s">
        <v>50</v>
      </c>
      <c r="C90" s="65" t="s">
        <v>36</v>
      </c>
      <c r="D90" s="65">
        <v>21</v>
      </c>
      <c r="E90" s="79"/>
      <c r="F90" s="80"/>
      <c r="G90" s="20"/>
      <c r="H90" s="21"/>
    </row>
    <row r="91" spans="1:9" ht="20.100000000000001" customHeight="1" x14ac:dyDescent="0.25">
      <c r="A91" s="96" t="s">
        <v>219</v>
      </c>
      <c r="B91" s="99" t="s">
        <v>220</v>
      </c>
      <c r="C91" s="65" t="s">
        <v>36</v>
      </c>
      <c r="D91" s="65">
        <v>6</v>
      </c>
      <c r="E91" s="79"/>
      <c r="F91" s="80"/>
      <c r="G91" s="20"/>
      <c r="H91" s="21"/>
    </row>
    <row r="92" spans="1:9" ht="20.100000000000001" customHeight="1" x14ac:dyDescent="0.25">
      <c r="A92" s="96" t="s">
        <v>62</v>
      </c>
      <c r="B92" s="99" t="s">
        <v>213</v>
      </c>
      <c r="C92" s="97" t="s">
        <v>41</v>
      </c>
      <c r="D92" s="100">
        <v>1948</v>
      </c>
      <c r="E92" s="94"/>
      <c r="F92" s="80"/>
      <c r="G92" s="124"/>
      <c r="H92" s="21"/>
    </row>
    <row r="93" spans="1:9" ht="20.100000000000001" customHeight="1" x14ac:dyDescent="0.25">
      <c r="A93" s="82" t="s">
        <v>63</v>
      </c>
      <c r="B93" s="95" t="s">
        <v>64</v>
      </c>
      <c r="C93" s="97" t="s">
        <v>41</v>
      </c>
      <c r="D93" s="103">
        <v>1568</v>
      </c>
      <c r="E93" s="79"/>
      <c r="F93" s="80"/>
      <c r="G93" s="124"/>
      <c r="H93" s="21"/>
    </row>
    <row r="94" spans="1:9" ht="20.100000000000001" customHeight="1" x14ac:dyDescent="0.25">
      <c r="A94" s="82" t="s">
        <v>65</v>
      </c>
      <c r="B94" s="95" t="s">
        <v>66</v>
      </c>
      <c r="C94" s="97" t="s">
        <v>41</v>
      </c>
      <c r="D94" s="103">
        <v>380</v>
      </c>
      <c r="E94" s="79"/>
      <c r="F94" s="80"/>
      <c r="G94" s="124"/>
      <c r="H94" s="21"/>
      <c r="I94" s="17"/>
    </row>
    <row r="95" spans="1:9" ht="20.100000000000001" customHeight="1" x14ac:dyDescent="0.25">
      <c r="A95" s="96" t="s">
        <v>51</v>
      </c>
      <c r="B95" s="104" t="s">
        <v>139</v>
      </c>
      <c r="C95" s="65" t="s">
        <v>28</v>
      </c>
      <c r="D95" s="105">
        <v>533</v>
      </c>
      <c r="E95" s="79"/>
      <c r="F95" s="80"/>
      <c r="G95" s="82"/>
      <c r="H95" s="26"/>
      <c r="I95" s="27"/>
    </row>
    <row r="96" spans="1:9" ht="20.100000000000001" customHeight="1" x14ac:dyDescent="0.25">
      <c r="A96" s="96" t="s">
        <v>52</v>
      </c>
      <c r="B96" s="99" t="s">
        <v>140</v>
      </c>
      <c r="C96" s="65" t="s">
        <v>28</v>
      </c>
      <c r="D96" s="105">
        <v>655</v>
      </c>
      <c r="E96" s="79"/>
      <c r="F96" s="80"/>
      <c r="G96" s="82"/>
      <c r="H96" s="21"/>
    </row>
    <row r="97" spans="1:9" ht="20.100000000000001" customHeight="1" x14ac:dyDescent="0.25">
      <c r="A97" s="96" t="s">
        <v>53</v>
      </c>
      <c r="B97" s="99" t="s">
        <v>54</v>
      </c>
      <c r="C97" s="65" t="s">
        <v>28</v>
      </c>
      <c r="D97" s="105">
        <v>171</v>
      </c>
      <c r="E97" s="79"/>
      <c r="F97" s="80"/>
      <c r="G97" s="82"/>
      <c r="H97" s="21"/>
    </row>
    <row r="98" spans="1:9" ht="20.100000000000001" customHeight="1" x14ac:dyDescent="0.25">
      <c r="A98" s="82" t="s">
        <v>31</v>
      </c>
      <c r="B98" s="95" t="s">
        <v>214</v>
      </c>
      <c r="C98" s="97" t="s">
        <v>55</v>
      </c>
      <c r="D98" s="103">
        <v>193.5</v>
      </c>
      <c r="E98" s="79"/>
      <c r="F98" s="80"/>
      <c r="G98" s="124"/>
      <c r="H98" s="21"/>
    </row>
    <row r="99" spans="1:9" ht="20.100000000000001" customHeight="1" x14ac:dyDescent="0.25">
      <c r="A99" s="82" t="s">
        <v>56</v>
      </c>
      <c r="B99" s="95" t="s">
        <v>57</v>
      </c>
      <c r="C99" s="97" t="s">
        <v>33</v>
      </c>
      <c r="D99" s="65">
        <v>2.8</v>
      </c>
      <c r="E99" s="101"/>
      <c r="F99" s="102"/>
      <c r="G99" s="124"/>
      <c r="H99" s="21"/>
      <c r="I99" s="23"/>
    </row>
    <row r="100" spans="1:9" ht="20.100000000000001" customHeight="1" x14ac:dyDescent="0.25">
      <c r="A100" s="82" t="s">
        <v>58</v>
      </c>
      <c r="B100" s="95" t="s">
        <v>59</v>
      </c>
      <c r="C100" s="97" t="s">
        <v>33</v>
      </c>
      <c r="D100" s="65">
        <v>41.3</v>
      </c>
      <c r="E100" s="101"/>
      <c r="F100" s="102"/>
      <c r="G100" s="124"/>
      <c r="H100" s="21"/>
      <c r="I100" s="23"/>
    </row>
    <row r="101" spans="1:9" ht="20.100000000000001" customHeight="1" x14ac:dyDescent="0.25">
      <c r="A101" s="82" t="s">
        <v>60</v>
      </c>
      <c r="B101" s="95" t="s">
        <v>61</v>
      </c>
      <c r="C101" s="97" t="s">
        <v>33</v>
      </c>
      <c r="D101" s="65">
        <v>44.1</v>
      </c>
      <c r="E101" s="101"/>
      <c r="F101" s="102"/>
      <c r="G101" s="124"/>
      <c r="H101" s="21"/>
      <c r="I101" s="17"/>
    </row>
    <row r="102" spans="1:9" ht="20.100000000000001" customHeight="1" x14ac:dyDescent="0.25">
      <c r="A102" s="106" t="s">
        <v>151</v>
      </c>
      <c r="B102" s="107" t="s">
        <v>68</v>
      </c>
      <c r="C102" s="65"/>
      <c r="D102" s="65"/>
      <c r="E102" s="79"/>
      <c r="F102" s="80"/>
      <c r="G102" s="123"/>
      <c r="H102" s="18"/>
    </row>
    <row r="103" spans="1:9" ht="26.25" customHeight="1" x14ac:dyDescent="0.25">
      <c r="A103" s="96" t="s">
        <v>69</v>
      </c>
      <c r="B103" s="108" t="s">
        <v>216</v>
      </c>
      <c r="C103" s="65" t="s">
        <v>70</v>
      </c>
      <c r="D103" s="105">
        <v>17.899999999999999</v>
      </c>
      <c r="E103" s="79"/>
      <c r="F103" s="80"/>
      <c r="G103" s="122">
        <v>0.3</v>
      </c>
      <c r="H103" s="16"/>
      <c r="I103" s="24"/>
    </row>
    <row r="104" spans="1:9" ht="20.100000000000001" customHeight="1" x14ac:dyDescent="0.25">
      <c r="A104" s="96" t="s">
        <v>71</v>
      </c>
      <c r="B104" s="99" t="s">
        <v>72</v>
      </c>
      <c r="C104" s="65" t="s">
        <v>33</v>
      </c>
      <c r="D104" s="105">
        <v>55</v>
      </c>
      <c r="E104" s="79"/>
      <c r="F104" s="80"/>
      <c r="G104" s="122">
        <v>0.2</v>
      </c>
      <c r="H104" s="16"/>
      <c r="I104" s="24"/>
    </row>
    <row r="105" spans="1:9" ht="20.100000000000001" customHeight="1" x14ac:dyDescent="0.25">
      <c r="A105" s="96" t="s">
        <v>73</v>
      </c>
      <c r="B105" s="104" t="s">
        <v>226</v>
      </c>
      <c r="C105" s="65" t="s">
        <v>28</v>
      </c>
      <c r="D105" s="105">
        <v>533</v>
      </c>
      <c r="E105" s="79"/>
      <c r="F105" s="80"/>
      <c r="G105" s="125"/>
      <c r="H105" s="28"/>
    </row>
    <row r="106" spans="1:9" ht="18" customHeight="1" x14ac:dyDescent="0.25">
      <c r="A106" s="96" t="s">
        <v>74</v>
      </c>
      <c r="B106" s="99" t="s">
        <v>228</v>
      </c>
      <c r="C106" s="65" t="s">
        <v>33</v>
      </c>
      <c r="D106" s="105">
        <v>110</v>
      </c>
      <c r="E106" s="79"/>
      <c r="F106" s="80"/>
      <c r="G106" s="126">
        <v>0.1</v>
      </c>
      <c r="H106" s="36"/>
    </row>
    <row r="107" spans="1:9" ht="18" customHeight="1" x14ac:dyDescent="0.25">
      <c r="A107" s="96" t="s">
        <v>75</v>
      </c>
      <c r="B107" s="99" t="s">
        <v>218</v>
      </c>
      <c r="C107" s="65" t="s">
        <v>217</v>
      </c>
      <c r="D107" s="105">
        <v>3</v>
      </c>
      <c r="E107" s="79"/>
      <c r="F107" s="80"/>
      <c r="G107" s="126">
        <v>0.01</v>
      </c>
      <c r="H107" s="36"/>
    </row>
    <row r="108" spans="1:9" ht="18" customHeight="1" x14ac:dyDescent="0.25">
      <c r="A108" s="96" t="s">
        <v>76</v>
      </c>
      <c r="B108" s="99" t="s">
        <v>241</v>
      </c>
      <c r="C108" s="65" t="s">
        <v>217</v>
      </c>
      <c r="D108" s="105">
        <v>25</v>
      </c>
      <c r="E108" s="79"/>
      <c r="F108" s="80"/>
      <c r="G108" s="126">
        <v>0.01</v>
      </c>
      <c r="H108" s="36"/>
    </row>
    <row r="109" spans="1:9" ht="28.5" customHeight="1" x14ac:dyDescent="0.25">
      <c r="A109" s="96" t="s">
        <v>79</v>
      </c>
      <c r="B109" s="61" t="s">
        <v>215</v>
      </c>
      <c r="C109" s="65" t="s">
        <v>55</v>
      </c>
      <c r="D109" s="105">
        <v>193.5</v>
      </c>
      <c r="E109" s="79"/>
      <c r="F109" s="80"/>
      <c r="G109" s="125"/>
      <c r="H109" s="28"/>
      <c r="I109" s="29"/>
    </row>
    <row r="110" spans="1:9" ht="27.75" customHeight="1" x14ac:dyDescent="0.25">
      <c r="A110" s="96" t="s">
        <v>81</v>
      </c>
      <c r="B110" s="61" t="s">
        <v>141</v>
      </c>
      <c r="C110" s="65" t="s">
        <v>41</v>
      </c>
      <c r="D110" s="105">
        <v>11</v>
      </c>
      <c r="E110" s="79"/>
      <c r="F110" s="80"/>
      <c r="G110" s="125"/>
      <c r="H110" s="28"/>
      <c r="I110" s="29"/>
    </row>
    <row r="111" spans="1:9" ht="20.100000000000001" customHeight="1" x14ac:dyDescent="0.25">
      <c r="A111" s="96" t="s">
        <v>83</v>
      </c>
      <c r="B111" s="95" t="s">
        <v>77</v>
      </c>
      <c r="C111" s="65" t="s">
        <v>78</v>
      </c>
      <c r="D111" s="65">
        <v>4.2</v>
      </c>
      <c r="E111" s="109"/>
      <c r="F111" s="102"/>
      <c r="G111" s="127">
        <v>0.08</v>
      </c>
      <c r="H111" s="16"/>
      <c r="I111" s="19"/>
    </row>
    <row r="112" spans="1:9" ht="20.100000000000001" customHeight="1" x14ac:dyDescent="0.25">
      <c r="A112" s="96" t="s">
        <v>85</v>
      </c>
      <c r="B112" s="99" t="s">
        <v>80</v>
      </c>
      <c r="C112" s="65" t="s">
        <v>41</v>
      </c>
      <c r="D112" s="105">
        <v>71</v>
      </c>
      <c r="E112" s="79"/>
      <c r="F112" s="80"/>
      <c r="G112" s="122">
        <v>0.05</v>
      </c>
      <c r="H112" s="16"/>
      <c r="I112" s="24"/>
    </row>
    <row r="113" spans="1:9" ht="20.100000000000001" customHeight="1" x14ac:dyDescent="0.25">
      <c r="A113" s="96" t="s">
        <v>87</v>
      </c>
      <c r="B113" s="99" t="s">
        <v>82</v>
      </c>
      <c r="C113" s="65" t="s">
        <v>41</v>
      </c>
      <c r="D113" s="105">
        <v>63</v>
      </c>
      <c r="E113" s="110"/>
      <c r="F113" s="111"/>
      <c r="G113" s="128"/>
      <c r="H113" s="129"/>
    </row>
    <row r="114" spans="1:9" ht="20.100000000000001" customHeight="1" x14ac:dyDescent="0.25">
      <c r="A114" s="96" t="s">
        <v>143</v>
      </c>
      <c r="B114" s="99" t="s">
        <v>84</v>
      </c>
      <c r="C114" s="65" t="s">
        <v>41</v>
      </c>
      <c r="D114" s="105">
        <v>63</v>
      </c>
      <c r="E114" s="110"/>
      <c r="F114" s="111"/>
      <c r="G114" s="128"/>
      <c r="H114" s="129"/>
    </row>
    <row r="115" spans="1:9" ht="20.100000000000001" customHeight="1" x14ac:dyDescent="0.25">
      <c r="A115" s="96" t="s">
        <v>144</v>
      </c>
      <c r="B115" s="95" t="s">
        <v>86</v>
      </c>
      <c r="C115" s="65" t="s">
        <v>33</v>
      </c>
      <c r="D115" s="65">
        <v>2.2000000000000002</v>
      </c>
      <c r="E115" s="94"/>
      <c r="F115" s="102"/>
      <c r="G115" s="127">
        <v>0.1</v>
      </c>
      <c r="H115" s="16"/>
      <c r="I115" s="19"/>
    </row>
    <row r="116" spans="1:9" ht="20.100000000000001" customHeight="1" x14ac:dyDescent="0.25">
      <c r="A116" s="96" t="s">
        <v>242</v>
      </c>
      <c r="B116" s="95" t="s">
        <v>142</v>
      </c>
      <c r="C116" s="65" t="s">
        <v>88</v>
      </c>
      <c r="D116" s="65">
        <v>0.5</v>
      </c>
      <c r="E116" s="94"/>
      <c r="F116" s="102"/>
      <c r="G116" s="122"/>
      <c r="H116" s="16"/>
      <c r="I116" s="17"/>
    </row>
    <row r="117" spans="1:9" ht="20.100000000000001" customHeight="1" x14ac:dyDescent="0.25">
      <c r="A117" s="106" t="s">
        <v>89</v>
      </c>
      <c r="B117" s="112" t="s">
        <v>90</v>
      </c>
      <c r="C117" s="65"/>
      <c r="D117" s="113"/>
      <c r="E117" s="79"/>
      <c r="F117" s="80"/>
      <c r="G117" s="20"/>
      <c r="H117" s="18"/>
      <c r="I117" s="19"/>
    </row>
    <row r="118" spans="1:9" ht="20.100000000000001" customHeight="1" x14ac:dyDescent="0.25">
      <c r="A118" s="96" t="s">
        <v>26</v>
      </c>
      <c r="B118" s="99" t="s">
        <v>91</v>
      </c>
      <c r="C118" s="65" t="s">
        <v>28</v>
      </c>
      <c r="D118" s="65">
        <v>740</v>
      </c>
      <c r="E118" s="79"/>
      <c r="F118" s="80"/>
      <c r="G118" s="20"/>
      <c r="H118" s="18"/>
      <c r="I118" s="19"/>
    </row>
    <row r="119" spans="1:9" ht="20.100000000000001" customHeight="1" x14ac:dyDescent="0.25">
      <c r="A119" s="96" t="s">
        <v>92</v>
      </c>
      <c r="B119" s="99" t="s">
        <v>93</v>
      </c>
      <c r="C119" s="65" t="s">
        <v>28</v>
      </c>
      <c r="D119" s="65">
        <v>740</v>
      </c>
      <c r="E119" s="79"/>
      <c r="F119" s="80"/>
      <c r="G119" s="20"/>
      <c r="H119" s="18"/>
      <c r="I119" s="19"/>
    </row>
    <row r="120" spans="1:9" ht="26.25" customHeight="1" x14ac:dyDescent="0.25">
      <c r="A120" s="96" t="s">
        <v>94</v>
      </c>
      <c r="B120" s="104" t="s">
        <v>95</v>
      </c>
      <c r="C120" s="65" t="s">
        <v>28</v>
      </c>
      <c r="D120" s="65">
        <v>740</v>
      </c>
      <c r="E120" s="79"/>
      <c r="F120" s="80"/>
      <c r="G120" s="20"/>
      <c r="H120" s="18"/>
      <c r="I120" s="19"/>
    </row>
    <row r="121" spans="1:9" ht="20.100000000000001" customHeight="1" x14ac:dyDescent="0.25">
      <c r="A121" s="96" t="s">
        <v>96</v>
      </c>
      <c r="B121" s="99" t="s">
        <v>97</v>
      </c>
      <c r="C121" s="65" t="s">
        <v>28</v>
      </c>
      <c r="D121" s="103">
        <v>740</v>
      </c>
      <c r="E121" s="79"/>
      <c r="F121" s="114"/>
      <c r="G121" s="123"/>
      <c r="H121" s="18"/>
      <c r="I121" s="19"/>
    </row>
    <row r="122" spans="1:9" ht="20.100000000000001" customHeight="1" x14ac:dyDescent="0.25">
      <c r="A122" s="96" t="s">
        <v>98</v>
      </c>
      <c r="B122" s="99" t="s">
        <v>99</v>
      </c>
      <c r="C122" s="65" t="s">
        <v>28</v>
      </c>
      <c r="D122" s="103">
        <v>740</v>
      </c>
      <c r="E122" s="79"/>
      <c r="F122" s="114"/>
      <c r="G122" s="20"/>
      <c r="H122" s="18"/>
      <c r="I122" s="19"/>
    </row>
    <row r="123" spans="1:9" ht="20.100000000000001" customHeight="1" x14ac:dyDescent="0.25">
      <c r="A123" s="96" t="s">
        <v>100</v>
      </c>
      <c r="B123" s="99" t="s">
        <v>101</v>
      </c>
      <c r="C123" s="65" t="s">
        <v>28</v>
      </c>
      <c r="D123" s="103">
        <v>740</v>
      </c>
      <c r="E123" s="79"/>
      <c r="F123" s="114"/>
      <c r="G123" s="20"/>
      <c r="H123" s="18"/>
      <c r="I123" s="19"/>
    </row>
    <row r="124" spans="1:9" ht="20.100000000000001" customHeight="1" x14ac:dyDescent="0.25">
      <c r="A124" s="96" t="s">
        <v>102</v>
      </c>
      <c r="B124" s="99" t="s">
        <v>103</v>
      </c>
      <c r="C124" s="65" t="s">
        <v>28</v>
      </c>
      <c r="D124" s="65">
        <v>740</v>
      </c>
      <c r="E124" s="79"/>
      <c r="F124" s="80"/>
      <c r="G124" s="123"/>
      <c r="H124" s="18"/>
      <c r="I124" s="17"/>
    </row>
    <row r="125" spans="1:9" ht="20.100000000000001" customHeight="1" x14ac:dyDescent="0.25">
      <c r="A125" s="106" t="s">
        <v>104</v>
      </c>
      <c r="B125" s="107" t="s">
        <v>105</v>
      </c>
      <c r="C125" s="65"/>
      <c r="D125" s="65"/>
      <c r="E125" s="79"/>
      <c r="F125" s="80"/>
      <c r="G125" s="123"/>
      <c r="H125" s="18"/>
      <c r="I125" s="24"/>
    </row>
    <row r="126" spans="1:9" ht="20.100000000000001" customHeight="1" x14ac:dyDescent="0.25">
      <c r="A126" s="96" t="s">
        <v>69</v>
      </c>
      <c r="B126" s="95" t="s">
        <v>106</v>
      </c>
      <c r="C126" s="65" t="s">
        <v>78</v>
      </c>
      <c r="D126" s="65">
        <v>25.9</v>
      </c>
      <c r="E126" s="94"/>
      <c r="F126" s="102"/>
      <c r="G126" s="122">
        <v>0.01</v>
      </c>
      <c r="H126" s="16"/>
      <c r="I126" s="30"/>
    </row>
    <row r="127" spans="1:9" ht="20.100000000000001" customHeight="1" x14ac:dyDescent="0.25">
      <c r="A127" s="96" t="s">
        <v>71</v>
      </c>
      <c r="B127" s="95" t="s">
        <v>107</v>
      </c>
      <c r="C127" s="65" t="s">
        <v>78</v>
      </c>
      <c r="D127" s="65">
        <v>22.2</v>
      </c>
      <c r="E127" s="94"/>
      <c r="F127" s="102"/>
      <c r="G127" s="122">
        <v>0.05</v>
      </c>
      <c r="H127" s="16"/>
      <c r="I127" s="30"/>
    </row>
    <row r="128" spans="1:9" ht="20.100000000000001" customHeight="1" x14ac:dyDescent="0.25">
      <c r="A128" s="96" t="s">
        <v>73</v>
      </c>
      <c r="B128" s="95" t="s">
        <v>142</v>
      </c>
      <c r="C128" s="65" t="s">
        <v>88</v>
      </c>
      <c r="D128" s="65">
        <v>0.48799999999999999</v>
      </c>
      <c r="E128" s="94"/>
      <c r="F128" s="102"/>
      <c r="G128" s="122"/>
      <c r="H128" s="16"/>
      <c r="I128" s="3"/>
    </row>
    <row r="129" spans="1:9" ht="20.100000000000001" customHeight="1" x14ac:dyDescent="0.25">
      <c r="A129" s="96" t="s">
        <v>74</v>
      </c>
      <c r="B129" s="95" t="s">
        <v>108</v>
      </c>
      <c r="C129" s="65" t="s">
        <v>88</v>
      </c>
      <c r="D129" s="65">
        <v>0.3</v>
      </c>
      <c r="E129" s="94"/>
      <c r="F129" s="102"/>
      <c r="G129" s="130"/>
      <c r="H129" s="31"/>
      <c r="I129" s="17"/>
    </row>
    <row r="130" spans="1:9" ht="20.100000000000001" customHeight="1" x14ac:dyDescent="0.25">
      <c r="A130" s="106" t="s">
        <v>109</v>
      </c>
      <c r="B130" s="112" t="s">
        <v>110</v>
      </c>
      <c r="C130" s="65"/>
      <c r="D130" s="105"/>
      <c r="E130" s="79"/>
      <c r="F130" s="80"/>
      <c r="G130" s="37"/>
      <c r="H130" s="32">
        <f>SUM(H8:H127)</f>
        <v>0</v>
      </c>
      <c r="I130" s="19"/>
    </row>
    <row r="131" spans="1:9" ht="20.100000000000001" customHeight="1" x14ac:dyDescent="0.25">
      <c r="A131" s="115" t="s">
        <v>111</v>
      </c>
      <c r="B131" s="116" t="s">
        <v>112</v>
      </c>
      <c r="C131" s="117" t="s">
        <v>70</v>
      </c>
      <c r="D131" s="118">
        <v>62.69</v>
      </c>
      <c r="E131" s="119"/>
      <c r="F131" s="131"/>
      <c r="G131" s="33"/>
      <c r="H131" s="34"/>
      <c r="I131" s="34"/>
    </row>
    <row r="132" spans="1:9" ht="20.100000000000001" customHeight="1" x14ac:dyDescent="0.25">
      <c r="A132" s="35"/>
      <c r="B132" s="51" t="s">
        <v>154</v>
      </c>
      <c r="C132" s="52"/>
      <c r="D132" s="52"/>
      <c r="E132" s="53"/>
      <c r="F132" s="54">
        <f>SUM(F8:F131)</f>
        <v>0</v>
      </c>
      <c r="G132" s="33"/>
      <c r="H132" s="34"/>
      <c r="I132" s="34"/>
    </row>
    <row r="133" spans="1:9" ht="20.100000000000001" customHeight="1" x14ac:dyDescent="0.25">
      <c r="B133" s="42" t="s">
        <v>153</v>
      </c>
      <c r="C133" s="43"/>
      <c r="D133" s="25"/>
      <c r="E133" s="44"/>
      <c r="F133" s="45">
        <f>F132*0.21</f>
        <v>0</v>
      </c>
    </row>
    <row r="134" spans="1:9" ht="20.100000000000001" customHeight="1" x14ac:dyDescent="0.25">
      <c r="B134" s="46" t="s">
        <v>9</v>
      </c>
      <c r="C134" s="47"/>
      <c r="D134" s="48"/>
      <c r="E134" s="49"/>
      <c r="F134" s="50">
        <f>SUM(F132:F133)</f>
        <v>0</v>
      </c>
    </row>
    <row r="136" spans="1:9" x14ac:dyDescent="0.25">
      <c r="A136" s="143" t="s">
        <v>240</v>
      </c>
      <c r="B136" s="132" t="s">
        <v>231</v>
      </c>
      <c r="C136" s="133"/>
      <c r="D136" s="133"/>
      <c r="E136" s="134"/>
      <c r="F136" s="134"/>
      <c r="G136" s="133"/>
      <c r="H136" s="135"/>
    </row>
    <row r="137" spans="1:9" ht="24.75" customHeight="1" x14ac:dyDescent="0.25">
      <c r="A137" s="142" t="s">
        <v>232</v>
      </c>
      <c r="B137" s="141"/>
      <c r="C137" s="55"/>
      <c r="D137" s="56"/>
      <c r="E137" s="140" t="s">
        <v>233</v>
      </c>
      <c r="F137" s="138" t="s">
        <v>234</v>
      </c>
      <c r="G137" s="57" t="s">
        <v>235</v>
      </c>
      <c r="H137" s="139" t="s">
        <v>236</v>
      </c>
    </row>
    <row r="138" spans="1:9" x14ac:dyDescent="0.25">
      <c r="A138" s="144" t="s">
        <v>245</v>
      </c>
      <c r="B138" s="145"/>
      <c r="C138" s="145" t="s">
        <v>41</v>
      </c>
      <c r="D138" s="145">
        <v>11</v>
      </c>
      <c r="E138" s="146"/>
      <c r="F138" s="147">
        <f t="shared" ref="F138:F142" si="0">+D138*E138</f>
        <v>0</v>
      </c>
      <c r="G138" s="148">
        <f t="shared" ref="G138:G142" si="1">+F138*0.21</f>
        <v>0</v>
      </c>
      <c r="H138" s="149">
        <f t="shared" ref="H138:H142" si="2">+F138+G138</f>
        <v>0</v>
      </c>
    </row>
    <row r="139" spans="1:9" x14ac:dyDescent="0.25">
      <c r="A139" s="82" t="s">
        <v>246</v>
      </c>
      <c r="B139" s="95"/>
      <c r="C139" s="95" t="s">
        <v>55</v>
      </c>
      <c r="D139" s="95">
        <v>6</v>
      </c>
      <c r="E139" s="150"/>
      <c r="F139" s="151">
        <f t="shared" ref="F139" si="3">+D139*E139</f>
        <v>0</v>
      </c>
      <c r="G139" s="152">
        <f t="shared" ref="G139" si="4">+F139*0.21</f>
        <v>0</v>
      </c>
      <c r="H139" s="153">
        <f t="shared" ref="H139" si="5">+F139+G139</f>
        <v>0</v>
      </c>
    </row>
    <row r="140" spans="1:9" ht="35.25" customHeight="1" x14ac:dyDescent="0.25">
      <c r="A140" s="169" t="s">
        <v>244</v>
      </c>
      <c r="B140" s="170"/>
      <c r="C140" s="95" t="s">
        <v>55</v>
      </c>
      <c r="D140" s="95">
        <v>16</v>
      </c>
      <c r="E140" s="150"/>
      <c r="F140" s="151">
        <f t="shared" si="0"/>
        <v>0</v>
      </c>
      <c r="G140" s="152">
        <f t="shared" si="1"/>
        <v>0</v>
      </c>
      <c r="H140" s="153">
        <f t="shared" si="2"/>
        <v>0</v>
      </c>
    </row>
    <row r="141" spans="1:9" ht="18" customHeight="1" x14ac:dyDescent="0.25">
      <c r="A141" s="167" t="s">
        <v>243</v>
      </c>
      <c r="B141" s="168"/>
      <c r="C141" s="95" t="s">
        <v>41</v>
      </c>
      <c r="D141" s="95">
        <v>11</v>
      </c>
      <c r="E141" s="150"/>
      <c r="F141" s="151">
        <f t="shared" si="0"/>
        <v>0</v>
      </c>
      <c r="G141" s="152">
        <f t="shared" si="1"/>
        <v>0</v>
      </c>
      <c r="H141" s="153">
        <f t="shared" si="2"/>
        <v>0</v>
      </c>
    </row>
    <row r="142" spans="1:9" x14ac:dyDescent="0.25">
      <c r="A142" s="154" t="s">
        <v>247</v>
      </c>
      <c r="B142" s="155"/>
      <c r="C142" s="155" t="s">
        <v>28</v>
      </c>
      <c r="D142" s="155">
        <v>219</v>
      </c>
      <c r="E142" s="156"/>
      <c r="F142" s="157">
        <f t="shared" si="0"/>
        <v>0</v>
      </c>
      <c r="G142" s="158">
        <f t="shared" si="1"/>
        <v>0</v>
      </c>
      <c r="H142" s="159">
        <f t="shared" si="2"/>
        <v>0</v>
      </c>
    </row>
    <row r="143" spans="1:9" x14ac:dyDescent="0.25">
      <c r="A143" s="160"/>
      <c r="B143" s="160"/>
      <c r="C143" s="160"/>
      <c r="D143" s="160"/>
      <c r="E143" s="161" t="s">
        <v>237</v>
      </c>
      <c r="F143" s="162">
        <f>SUM(F138:F142)</f>
        <v>0</v>
      </c>
      <c r="G143" s="163">
        <f>SUM(G134:G142)</f>
        <v>0</v>
      </c>
      <c r="H143" s="164">
        <f>SUM(H134:H142)</f>
        <v>0</v>
      </c>
    </row>
  </sheetData>
  <mergeCells count="3">
    <mergeCell ref="G6:H6"/>
    <mergeCell ref="A141:B141"/>
    <mergeCell ref="A140:B140"/>
  </mergeCells>
  <hyperlinks>
    <hyperlink ref="B40" r:id="rId1" display="http://www.havlis.cz/karta.php?kytkaid=1039" xr:uid="{00000000-0004-0000-0000-000000000000}"/>
  </hyperlinks>
  <pageMargins left="0.7" right="0.7" top="0.78740157499999996" bottom="0.78740157499999996" header="0.3" footer="0.3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Vrbická Ivana</cp:lastModifiedBy>
  <cp:lastPrinted>2018-07-17T12:34:26Z</cp:lastPrinted>
  <dcterms:created xsi:type="dcterms:W3CDTF">2018-05-03T11:05:05Z</dcterms:created>
  <dcterms:modified xsi:type="dcterms:W3CDTF">2018-07-17T12:35:05Z</dcterms:modified>
</cp:coreProperties>
</file>