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Vault_pracovni\Projekty\Akce\MU Česká Třebová\2379-2020 Kompostárna Třebovice _Změna stavby před dokončením\06 ZMĚNA STAVBY PŘED DOKONČENÍM\ROZPOCET-DVZ\"/>
    </mc:Choice>
  </mc:AlternateContent>
  <xr:revisionPtr revIDLastSave="0" documentId="13_ncr:1_{28785503-D7FB-4DC1-9B6D-C7AD54765562}" xr6:coauthVersionLast="46" xr6:coauthVersionMax="46" xr10:uidLastSave="{00000000-0000-0000-0000-000000000000}"/>
  <bookViews>
    <workbookView xWindow="-108" yWindow="-108" windowWidth="30936" windowHeight="16896" xr2:uid="{00000000-000D-0000-FFFF-FFFF00000000}"/>
  </bookViews>
  <sheets>
    <sheet name="00 - Vedlejší a ostatní n..." sheetId="2" r:id="rId1"/>
  </sheets>
  <definedNames>
    <definedName name="_xlnm._FilterDatabase" localSheetId="0" hidden="1">'00 - Vedlejší a ostatní n...'!$C$82:$K$116</definedName>
    <definedName name="_xlnm.Print_Titles" localSheetId="0">'00 - Vedlejší a ostatní n...'!$82:$82</definedName>
    <definedName name="_xlnm.Print_Area" localSheetId="0">'00 - Vedlejší a ostatní n...'!$C$4:$J$39,'00 - Vedlejší a ostatní n...'!$C$45:$J$64,'00 - Vedlejší a ostatní n...'!$C$70:$K$116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J35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2" i="2"/>
  <c r="BH102" i="2"/>
  <c r="BG102" i="2"/>
  <c r="BF102" i="2"/>
  <c r="T102" i="2"/>
  <c r="T101" i="2"/>
  <c r="R102" i="2"/>
  <c r="R101" i="2" s="1"/>
  <c r="P102" i="2"/>
  <c r="P101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86" i="2"/>
  <c r="BH86" i="2"/>
  <c r="BG86" i="2"/>
  <c r="BF86" i="2"/>
  <c r="T86" i="2"/>
  <c r="R86" i="2"/>
  <c r="P86" i="2"/>
  <c r="J80" i="2"/>
  <c r="J79" i="2"/>
  <c r="F79" i="2"/>
  <c r="F77" i="2"/>
  <c r="E75" i="2"/>
  <c r="J55" i="2"/>
  <c r="J54" i="2"/>
  <c r="F54" i="2"/>
  <c r="F52" i="2"/>
  <c r="E50" i="2"/>
  <c r="F80" i="2"/>
  <c r="J77" i="2"/>
  <c r="E7" i="2"/>
  <c r="E73" i="2" s="1"/>
  <c r="J94" i="2"/>
  <c r="BK96" i="2"/>
  <c r="J86" i="2"/>
  <c r="BK112" i="2"/>
  <c r="J92" i="2"/>
  <c r="BK102" i="2"/>
  <c r="J110" i="2"/>
  <c r="J96" i="2"/>
  <c r="BK86" i="2"/>
  <c r="J108" i="2"/>
  <c r="BK92" i="2"/>
  <c r="J102" i="2"/>
  <c r="BK108" i="2"/>
  <c r="J112" i="2"/>
  <c r="BK110" i="2"/>
  <c r="BK94" i="2"/>
  <c r="P85" i="2" l="1"/>
  <c r="BK107" i="2"/>
  <c r="J107" i="2" s="1"/>
  <c r="J63" i="2" s="1"/>
  <c r="BK85" i="2"/>
  <c r="T107" i="2"/>
  <c r="T85" i="2"/>
  <c r="T84" i="2" s="1"/>
  <c r="T83" i="2" s="1"/>
  <c r="P107" i="2"/>
  <c r="R85" i="2"/>
  <c r="R107" i="2"/>
  <c r="E48" i="2"/>
  <c r="BE102" i="2"/>
  <c r="BK101" i="2"/>
  <c r="J101" i="2" s="1"/>
  <c r="J62" i="2" s="1"/>
  <c r="BE110" i="2"/>
  <c r="BE86" i="2"/>
  <c r="BE94" i="2"/>
  <c r="BE112" i="2"/>
  <c r="J52" i="2"/>
  <c r="BE92" i="2"/>
  <c r="F55" i="2"/>
  <c r="BE96" i="2"/>
  <c r="BE108" i="2"/>
  <c r="F36" i="2"/>
  <c r="J34" i="2"/>
  <c r="F35" i="2"/>
  <c r="F34" i="2"/>
  <c r="F37" i="2"/>
  <c r="P84" i="2" l="1"/>
  <c r="P83" i="2"/>
  <c r="R84" i="2"/>
  <c r="R83" i="2" s="1"/>
  <c r="BK84" i="2"/>
  <c r="BK83" i="2" s="1"/>
  <c r="J83" i="2" s="1"/>
  <c r="J59" i="2" s="1"/>
  <c r="J85" i="2"/>
  <c r="J61" i="2" s="1"/>
  <c r="J33" i="2"/>
  <c r="F33" i="2"/>
  <c r="J84" i="2" l="1"/>
  <c r="J60" i="2" s="1"/>
  <c r="J30" i="2"/>
  <c r="J39" i="2" l="1"/>
</calcChain>
</file>

<file path=xl/sharedStrings.xml><?xml version="1.0" encoding="utf-8"?>
<sst xmlns="http://schemas.openxmlformats.org/spreadsheetml/2006/main" count="398" uniqueCount="115">
  <si>
    <t/>
  </si>
  <si>
    <t>False</t>
  </si>
  <si>
    <t>&gt;&gt;  skryté sloupce  &lt;&lt;</t>
  </si>
  <si>
    <t>v ---  níže se nacházejí doplnkové a pomocné údaje k sestavám  --- v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</si>
  <si>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</si>
  <si>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</si>
  <si>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</si>
  <si>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</si>
  <si>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</si>
  <si>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</si>
  <si>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</si>
  <si>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</si>
  <si>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Město Česká Třebová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</si>
  <si>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</si>
  <si>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</si>
  <si>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</si>
  <si>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</si>
  <si>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</si>
  <si>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</si>
  <si>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</si>
  <si>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</si>
  <si>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</si>
  <si>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</si>
  <si>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</si>
  <si>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</si>
  <si>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</si>
  <si>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</si>
  <si>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</si>
  <si>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</si>
  <si>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</si>
  <si>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</si>
  <si>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</si>
  <si>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</si>
  <si>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</si>
  <si>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Typ</t>
  </si>
  <si>
    <t>Náklady stavby celkem</t>
  </si>
  <si>
    <t>D</t>
  </si>
  <si>
    <t>0</t>
  </si>
  <si>
    <t>1</t>
  </si>
  <si>
    <t>{e2f45552-450f-49e8-b621-243acb8d603a}</t>
  </si>
  <si>
    <t>2</t>
  </si>
  <si>
    <t>KRYCÍ LIST SOUPISU PRACÍ</t>
  </si>
  <si>
    <t>Objekt:</t>
  </si>
  <si>
    <t>00 -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</si>
  <si>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</si>
  <si>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</si>
  <si>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</si>
  <si>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</si>
  <si>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</si>
  <si>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</si>
  <si>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</si>
  <si>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</si>
  <si>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</si>
  <si>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</si>
  <si>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</si>
  <si>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</si>
  <si>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</si>
  <si>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</si>
  <si>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</si>
  <si>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</si>
  <si>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</si>
  <si>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</si>
  <si>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</si>
  <si>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</si>
  <si>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</si>
  <si>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</si>
  <si>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</si>
  <si>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</si>
  <si>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</si>
  <si>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</si>
  <si>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</si>
  <si>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</si>
  <si>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012002000</t>
  </si>
  <si>
    <t>Geodetické práce</t>
  </si>
  <si>
    <t>kpl</t>
  </si>
  <si>
    <t>CS ÚRS 2020 01</t>
  </si>
  <si>
    <t>1024</t>
  </si>
  <si>
    <t>-2053275245</t>
  </si>
  <si>
    <t>PP</t>
  </si>
  <si>
    <t>VV</t>
  </si>
  <si>
    <t>"náklady na vytyčení stavby a inženýrských sítí před výstavbou"</t>
  </si>
  <si>
    <t>"náklady na geodetické zaměření skutečného provedení stavby"</t>
  </si>
  <si>
    <t>Součet</t>
  </si>
  <si>
    <t>4</t>
  </si>
  <si>
    <t>013244000</t>
  </si>
  <si>
    <t>Dokumentace pro provádění stavby</t>
  </si>
  <si>
    <t>1145778578</t>
  </si>
  <si>
    <t>3</t>
  </si>
  <si>
    <t>013254000</t>
  </si>
  <si>
    <t>Dokumentace skutečného provedení stavby</t>
  </si>
  <si>
    <t>-1135994085</t>
  </si>
  <si>
    <t>013294000</t>
  </si>
  <si>
    <t>Ostatní dokumentace</t>
  </si>
  <si>
    <t>-754918129</t>
  </si>
  <si>
    <t>"výrobní a dodavatelská dokumentace, fotodokumentace, vzorky výrobků atd."</t>
  </si>
  <si>
    <t>VRN3</t>
  </si>
  <si>
    <t>Zařízení staveniště</t>
  </si>
  <si>
    <t>030001000</t>
  </si>
  <si>
    <t>-845372352</t>
  </si>
  <si>
    <t>"náklady na zařízení staveniště, spotřebu energií atd."</t>
  </si>
  <si>
    <t>VRN4</t>
  </si>
  <si>
    <t>Inženýrská činnost</t>
  </si>
  <si>
    <t>6</t>
  </si>
  <si>
    <t>041403000</t>
  </si>
  <si>
    <t>Koordinátor BOZP na staveništi</t>
  </si>
  <si>
    <t>1359098057</t>
  </si>
  <si>
    <t>7</t>
  </si>
  <si>
    <t>042503000</t>
  </si>
  <si>
    <t>Plán BOZP na staveništi</t>
  </si>
  <si>
    <t>1100375264</t>
  </si>
  <si>
    <t>8</t>
  </si>
  <si>
    <t>043103000</t>
  </si>
  <si>
    <t>Zkoušky bez rozlišení</t>
  </si>
  <si>
    <t>-1111255059</t>
  </si>
  <si>
    <t>"veškeré potřebné zkoušky a revize"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</si>
</sst>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3" borderId="5" xfId="0" applyFont="1" applyFill="1" applyBorder="1" applyAlignment="1">
      <alignment vertical="center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0" borderId="0" xfId="0" applyProtection="1"/>
    <xf numFmtId="0" fontId="18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horizontal="left" vertical="center"/>
    </xf>
    <xf numFmtId="0" fontId="5" fillId="0" borderId="18" xfId="0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8" xfId="0" applyFont="1" applyBorder="1" applyAlignment="1">
      <alignment horizontal="left" vertical="center"/>
    </xf>
    <xf numFmtId="0" fontId="6" fillId="0" borderId="18" xfId="0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7" fillId="0" borderId="0" xfId="0" applyNumberFormat="1" applyFont="1" applyAlignment="1"/>
    <xf numFmtId="166" fontId="20" fillId="0" borderId="10" xfId="0" applyNumberFormat="1" applyFont="1" applyBorder="1" applyAlignment="1"/>
    <xf numFmtId="166" fontId="20" fillId="0" borderId="11" xfId="0" applyNumberFormat="1" applyFont="1" applyBorder="1" applyAlignment="1"/>
    <xf numFmtId="4" fontId="21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2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3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5" fillId="0" borderId="20" xfId="0" applyFont="1" applyBorder="1" applyAlignment="1" applyProtection="1">
      <alignment horizontal="center" vertical="center"/>
      <protection locked="0"/>
    </xf>
    <xf numFmtId="49" fontId="15" fillId="0" borderId="20" xfId="0" applyNumberFormat="1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center" vertical="center" wrapText="1"/>
      <protection locked="0"/>
    </xf>
    <xf numFmtId="167" fontId="15" fillId="0" borderId="20" xfId="0" applyNumberFormat="1" applyFont="1" applyBorder="1" applyAlignment="1" applyProtection="1">
      <alignment vertical="center"/>
      <protection locked="0"/>
    </xf>
    <xf numFmtId="4" fontId="15" fillId="0" borderId="20" xfId="0" applyNumberFormat="1" applyFont="1" applyBorder="1" applyAlignment="1" applyProtection="1">
      <alignment vertical="center"/>
      <protection locked="0"/>
    </xf>
    <xf numFmtId="0" fontId="16" fillId="0" borderId="12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166" fontId="16" fillId="0" borderId="0" xfId="0" applyNumberFormat="1" applyFont="1" applyBorder="1" applyAlignment="1">
      <alignment vertical="center"/>
    </xf>
    <xf numFmtId="166" fontId="16" fillId="0" borderId="13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17"/>
  <sheetViews>
    <sheetView showGridLines="0" tabSelected="1" workbookViewId="0">
      <selection activeCell="F15" sqref="F15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x14ac:dyDescent="0.2">
      <c r="A1" s="38"/>
    </row>
    <row r="2" spans="1:46" s="1" customFormat="1" ht="36.9" customHeight="1" x14ac:dyDescent="0.2">
      <c r="L2" s="131" t="s">
        <v>2</v>
      </c>
      <c r="M2" s="132"/>
      <c r="N2" s="132"/>
      <c r="O2" s="132"/>
      <c r="P2" s="132"/>
      <c r="Q2" s="132"/>
      <c r="R2" s="132"/>
      <c r="S2" s="132"/>
      <c r="T2" s="132"/>
      <c r="U2" s="132"/>
      <c r="V2" s="132"/>
      <c r="AT2" s="11" t="s">
        <v>39</v>
      </c>
    </row>
    <row r="3" spans="1:46" s="1" customFormat="1" ht="6.9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40</v>
      </c>
    </row>
    <row r="4" spans="1:46" s="1" customFormat="1" ht="24.9" customHeight="1" x14ac:dyDescent="0.2">
      <c r="B4" s="14"/>
      <c r="D4" s="15" t="s">
        <v>41</v>
      </c>
      <c r="L4" s="14"/>
      <c r="M4" s="39" t="s">
        <v>3</v>
      </c>
      <c r="AT4" s="11" t="s">
        <v>1</v>
      </c>
    </row>
    <row r="5" spans="1:46" s="1" customFormat="1" ht="6.9" customHeight="1" x14ac:dyDescent="0.2">
      <c r="B5" s="14"/>
      <c r="L5" s="14"/>
    </row>
    <row r="6" spans="1:46" s="1" customFormat="1" ht="12" customHeight="1" x14ac:dyDescent="0.2">
      <c r="B6" s="14"/>
      <c r="D6" s="17" t="s">
        <v>4</v>
      </c>
      <c r="L6" s="14"/>
    </row>
    <row r="7" spans="1:46" s="1" customFormat="1" ht="16.5" customHeight="1" x14ac:dyDescent="0.2">
      <c r="B7" s="14"/>
      <c r="E7" s="129" t="e">
        <f>#REF!</f>
        <v>#REF!</v>
      </c>
      <c r="F7" s="130"/>
      <c r="G7" s="130"/>
      <c r="H7" s="130"/>
      <c r="L7" s="14"/>
    </row>
    <row r="8" spans="1:46" s="2" customFormat="1" ht="12" customHeight="1" x14ac:dyDescent="0.2">
      <c r="A8" s="19"/>
      <c r="B8" s="20"/>
      <c r="C8" s="19"/>
      <c r="D8" s="17" t="s">
        <v>42</v>
      </c>
      <c r="E8" s="19"/>
      <c r="F8" s="19"/>
      <c r="G8" s="19"/>
      <c r="H8" s="19"/>
      <c r="I8" s="19"/>
      <c r="J8" s="19"/>
      <c r="K8" s="19"/>
      <c r="L8" s="40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</row>
    <row r="9" spans="1:46" s="2" customFormat="1" ht="16.5" customHeight="1" x14ac:dyDescent="0.2">
      <c r="A9" s="19"/>
      <c r="B9" s="20"/>
      <c r="C9" s="19"/>
      <c r="D9" s="19"/>
      <c r="E9" s="127" t="s">
        <v>43</v>
      </c>
      <c r="F9" s="128"/>
      <c r="G9" s="128"/>
      <c r="H9" s="128"/>
      <c r="I9" s="19"/>
      <c r="J9" s="19"/>
      <c r="K9" s="19"/>
      <c r="L9" s="40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</row>
    <row r="10" spans="1:46" s="2" customFormat="1" x14ac:dyDescent="0.2">
      <c r="A10" s="19"/>
      <c r="B10" s="20"/>
      <c r="C10" s="19"/>
      <c r="D10" s="19"/>
      <c r="E10" s="19"/>
      <c r="F10" s="19"/>
      <c r="G10" s="19"/>
      <c r="H10" s="19"/>
      <c r="I10" s="19"/>
      <c r="J10" s="19"/>
      <c r="K10" s="19"/>
      <c r="L10" s="40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</row>
    <row r="11" spans="1:46" s="2" customFormat="1" ht="12" customHeight="1" x14ac:dyDescent="0.2">
      <c r="A11" s="19"/>
      <c r="B11" s="20"/>
      <c r="C11" s="19"/>
      <c r="D11" s="17" t="s">
        <v>5</v>
      </c>
      <c r="E11" s="19"/>
      <c r="F11" s="16" t="s">
        <v>0</v>
      </c>
      <c r="G11" s="19"/>
      <c r="H11" s="19"/>
      <c r="I11" s="17" t="s">
        <v>6</v>
      </c>
      <c r="J11" s="16" t="s">
        <v>0</v>
      </c>
      <c r="K11" s="19"/>
      <c r="L11" s="40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</row>
    <row r="12" spans="1:46" s="2" customFormat="1" ht="12" customHeight="1" x14ac:dyDescent="0.2">
      <c r="A12" s="19"/>
      <c r="B12" s="20"/>
      <c r="C12" s="19"/>
      <c r="D12" s="17" t="s">
        <v>7</v>
      </c>
      <c r="E12" s="19"/>
      <c r="F12" s="16" t="s">
        <v>8</v>
      </c>
      <c r="G12" s="19"/>
      <c r="H12" s="19"/>
      <c r="I12" s="17" t="s">
        <v>9</v>
      </c>
      <c r="J12" s="26"/>
      <c r="K12" s="19"/>
      <c r="L12" s="40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</row>
    <row r="13" spans="1:46" s="2" customFormat="1" ht="10.95" customHeight="1" x14ac:dyDescent="0.2">
      <c r="A13" s="19"/>
      <c r="B13" s="20"/>
      <c r="C13" s="19"/>
      <c r="D13" s="19"/>
      <c r="E13" s="19"/>
      <c r="F13" s="19"/>
      <c r="G13" s="19"/>
      <c r="H13" s="19"/>
      <c r="I13" s="19"/>
      <c r="J13" s="19"/>
      <c r="K13" s="19"/>
      <c r="L13" s="40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</row>
    <row r="14" spans="1:46" s="2" customFormat="1" ht="12" customHeight="1" x14ac:dyDescent="0.2">
      <c r="A14" s="19"/>
      <c r="B14" s="20"/>
      <c r="C14" s="19"/>
      <c r="D14" s="17" t="s">
        <v>10</v>
      </c>
      <c r="E14" s="19"/>
      <c r="F14" s="19"/>
      <c r="G14" s="19"/>
      <c r="H14" s="19"/>
      <c r="I14" s="17" t="s">
        <v>11</v>
      </c>
      <c r="J14" s="16" t="s">
        <v>0</v>
      </c>
      <c r="K14" s="19"/>
      <c r="L14" s="40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</row>
    <row r="15" spans="1:46" s="2" customFormat="1" ht="18" customHeight="1" x14ac:dyDescent="0.2">
      <c r="A15" s="19"/>
      <c r="B15" s="20"/>
      <c r="C15" s="19"/>
      <c r="D15" s="19"/>
      <c r="E15" s="16" t="s">
        <v>12</v>
      </c>
      <c r="F15" s="19"/>
      <c r="G15" s="19"/>
      <c r="H15" s="19"/>
      <c r="I15" s="17" t="s">
        <v>13</v>
      </c>
      <c r="J15" s="16" t="s">
        <v>0</v>
      </c>
      <c r="K15" s="19"/>
      <c r="L15" s="40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46" s="2" customFormat="1" ht="6.9" customHeight="1" x14ac:dyDescent="0.2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40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</row>
    <row r="17" spans="1:31" s="2" customFormat="1" ht="12" customHeight="1" x14ac:dyDescent="0.2">
      <c r="A17" s="19"/>
      <c r="B17" s="20"/>
      <c r="C17" s="19"/>
      <c r="D17" s="17" t="s">
        <v>14</v>
      </c>
      <c r="E17" s="19"/>
      <c r="F17" s="19"/>
      <c r="G17" s="19"/>
      <c r="H17" s="19"/>
      <c r="I17" s="17" t="s">
        <v>11</v>
      </c>
      <c r="J17" s="16"/>
      <c r="K17" s="19"/>
      <c r="L17" s="40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</row>
    <row r="18" spans="1:31" s="2" customFormat="1" ht="18" customHeight="1" x14ac:dyDescent="0.2">
      <c r="A18" s="19"/>
      <c r="B18" s="20"/>
      <c r="C18" s="19"/>
      <c r="D18" s="19"/>
      <c r="E18" s="133"/>
      <c r="F18" s="133"/>
      <c r="G18" s="133"/>
      <c r="H18" s="133"/>
      <c r="I18" s="17" t="s">
        <v>13</v>
      </c>
      <c r="J18" s="16"/>
      <c r="K18" s="19"/>
      <c r="L18" s="40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</row>
    <row r="19" spans="1:31" s="2" customFormat="1" ht="6.9" customHeight="1" x14ac:dyDescent="0.2">
      <c r="A19" s="19"/>
      <c r="B19" s="20"/>
      <c r="C19" s="19"/>
      <c r="D19" s="19"/>
      <c r="E19" s="19"/>
      <c r="F19" s="19"/>
      <c r="G19" s="19"/>
      <c r="H19" s="19"/>
      <c r="I19" s="19"/>
      <c r="J19" s="19"/>
      <c r="K19" s="19"/>
      <c r="L19" s="40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</row>
    <row r="20" spans="1:31" s="2" customFormat="1" ht="12" customHeight="1" x14ac:dyDescent="0.2">
      <c r="A20" s="19"/>
      <c r="B20" s="20"/>
      <c r="C20" s="19"/>
      <c r="D20" s="17" t="s">
        <v>15</v>
      </c>
      <c r="E20" s="19"/>
      <c r="F20" s="19"/>
      <c r="G20" s="19"/>
      <c r="H20" s="19"/>
      <c r="I20" s="17" t="s">
        <v>11</v>
      </c>
      <c r="J20" s="16" t="s">
        <v>0</v>
      </c>
      <c r="K20" s="19"/>
      <c r="L20" s="40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</row>
    <row r="21" spans="1:31" s="2" customFormat="1" ht="18" customHeight="1" x14ac:dyDescent="0.2">
      <c r="A21" s="19"/>
      <c r="B21" s="20"/>
      <c r="C21" s="19"/>
      <c r="D21" s="19"/>
      <c r="E21" s="16"/>
      <c r="F21" s="19"/>
      <c r="G21" s="19"/>
      <c r="H21" s="19"/>
      <c r="I21" s="17" t="s">
        <v>13</v>
      </c>
      <c r="J21" s="16" t="s">
        <v>0</v>
      </c>
      <c r="K21" s="19"/>
      <c r="L21" s="40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</row>
    <row r="22" spans="1:31" s="2" customFormat="1" ht="6.9" customHeight="1" x14ac:dyDescent="0.2">
      <c r="A22" s="19"/>
      <c r="B22" s="20"/>
      <c r="C22" s="19"/>
      <c r="D22" s="19"/>
      <c r="E22" s="19"/>
      <c r="F22" s="19"/>
      <c r="G22" s="19"/>
      <c r="H22" s="19"/>
      <c r="I22" s="19"/>
      <c r="J22" s="19"/>
      <c r="K22" s="19"/>
      <c r="L22" s="40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</row>
    <row r="23" spans="1:31" s="2" customFormat="1" ht="12" customHeight="1" x14ac:dyDescent="0.2">
      <c r="A23" s="19"/>
      <c r="B23" s="20"/>
      <c r="C23" s="19"/>
      <c r="D23" s="17" t="s">
        <v>17</v>
      </c>
      <c r="E23" s="19"/>
      <c r="F23" s="19"/>
      <c r="G23" s="19"/>
      <c r="H23" s="19"/>
      <c r="I23" s="17" t="s">
        <v>11</v>
      </c>
      <c r="J23" s="16" t="s">
        <v>0</v>
      </c>
      <c r="K23" s="19"/>
      <c r="L23" s="40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</row>
    <row r="24" spans="1:31" s="2" customFormat="1" ht="18" customHeight="1" x14ac:dyDescent="0.2">
      <c r="A24" s="19"/>
      <c r="B24" s="20"/>
      <c r="C24" s="19"/>
      <c r="D24" s="19"/>
      <c r="E24" s="16"/>
      <c r="F24" s="19"/>
      <c r="G24" s="19"/>
      <c r="H24" s="19"/>
      <c r="I24" s="17" t="s">
        <v>13</v>
      </c>
      <c r="J24" s="16" t="s">
        <v>0</v>
      </c>
      <c r="K24" s="19"/>
      <c r="L24" s="40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</row>
    <row r="25" spans="1:31" s="2" customFormat="1" ht="6.9" customHeight="1" x14ac:dyDescent="0.2">
      <c r="A25" s="19"/>
      <c r="B25" s="20"/>
      <c r="C25" s="19"/>
      <c r="D25" s="19"/>
      <c r="E25" s="19"/>
      <c r="F25" s="19"/>
      <c r="G25" s="19"/>
      <c r="H25" s="19"/>
      <c r="I25" s="19"/>
      <c r="J25" s="19"/>
      <c r="K25" s="19"/>
      <c r="L25" s="40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</row>
    <row r="26" spans="1:31" s="2" customFormat="1" ht="12" customHeight="1" x14ac:dyDescent="0.2">
      <c r="A26" s="19"/>
      <c r="B26" s="20"/>
      <c r="C26" s="19"/>
      <c r="D26" s="17" t="s">
        <v>18</v>
      </c>
      <c r="E26" s="19"/>
      <c r="F26" s="19"/>
      <c r="G26" s="19"/>
      <c r="H26" s="19"/>
      <c r="I26" s="19"/>
      <c r="J26" s="19"/>
      <c r="K26" s="19"/>
      <c r="L26" s="40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</row>
    <row r="27" spans="1:31" s="3" customFormat="1" ht="16.5" customHeight="1" x14ac:dyDescent="0.2">
      <c r="A27" s="41"/>
      <c r="B27" s="42"/>
      <c r="C27" s="41"/>
      <c r="D27" s="41"/>
      <c r="E27" s="134" t="s">
        <v>0</v>
      </c>
      <c r="F27" s="134"/>
      <c r="G27" s="134"/>
      <c r="H27" s="134"/>
      <c r="I27" s="41"/>
      <c r="J27" s="41"/>
      <c r="K27" s="41"/>
      <c r="L27" s="43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pans="1:31" s="2" customFormat="1" ht="6.9" customHeight="1" x14ac:dyDescent="0.2">
      <c r="A28" s="19"/>
      <c r="B28" s="20"/>
      <c r="C28" s="19"/>
      <c r="D28" s="19"/>
      <c r="E28" s="19"/>
      <c r="F28" s="19"/>
      <c r="G28" s="19"/>
      <c r="H28" s="19"/>
      <c r="I28" s="19"/>
      <c r="J28" s="19"/>
      <c r="K28" s="19"/>
      <c r="L28" s="40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</row>
    <row r="29" spans="1:31" s="2" customFormat="1" ht="6.9" customHeight="1" x14ac:dyDescent="0.2">
      <c r="A29" s="19"/>
      <c r="B29" s="20"/>
      <c r="C29" s="19"/>
      <c r="D29" s="35"/>
      <c r="E29" s="35"/>
      <c r="F29" s="35"/>
      <c r="G29" s="35"/>
      <c r="H29" s="35"/>
      <c r="I29" s="35"/>
      <c r="J29" s="35"/>
      <c r="K29" s="35"/>
      <c r="L29" s="40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</row>
    <row r="30" spans="1:31" s="2" customFormat="1" ht="25.35" customHeight="1" x14ac:dyDescent="0.2">
      <c r="A30" s="19"/>
      <c r="B30" s="20"/>
      <c r="C30" s="19"/>
      <c r="D30" s="44" t="s">
        <v>19</v>
      </c>
      <c r="E30" s="19"/>
      <c r="F30" s="19"/>
      <c r="G30" s="19"/>
      <c r="H30" s="19"/>
      <c r="I30" s="19"/>
      <c r="J30" s="37">
        <f>ROUND(J83, 2)</f>
        <v>0</v>
      </c>
      <c r="K30" s="19"/>
      <c r="L30" s="40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</row>
    <row r="31" spans="1:31" s="2" customFormat="1" ht="6.9" customHeight="1" x14ac:dyDescent="0.2">
      <c r="A31" s="19"/>
      <c r="B31" s="20"/>
      <c r="C31" s="19"/>
      <c r="D31" s="35"/>
      <c r="E31" s="35"/>
      <c r="F31" s="35"/>
      <c r="G31" s="35"/>
      <c r="H31" s="35"/>
      <c r="I31" s="35"/>
      <c r="J31" s="35"/>
      <c r="K31" s="35"/>
      <c r="L31" s="40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</row>
    <row r="32" spans="1:31" s="2" customFormat="1" ht="14.4" customHeight="1" x14ac:dyDescent="0.2">
      <c r="A32" s="19"/>
      <c r="B32" s="20"/>
      <c r="C32" s="19"/>
      <c r="D32" s="19"/>
      <c r="E32" s="19"/>
      <c r="F32" s="21" t="s">
        <v>21</v>
      </c>
      <c r="G32" s="19"/>
      <c r="H32" s="19"/>
      <c r="I32" s="21" t="s">
        <v>20</v>
      </c>
      <c r="J32" s="21" t="s">
        <v>22</v>
      </c>
      <c r="K32" s="19"/>
      <c r="L32" s="40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</row>
    <row r="33" spans="1:31" s="2" customFormat="1" ht="14.4" customHeight="1" x14ac:dyDescent="0.2">
      <c r="A33" s="19"/>
      <c r="B33" s="20"/>
      <c r="C33" s="19"/>
      <c r="D33" s="45" t="s">
        <v>23</v>
      </c>
      <c r="E33" s="17" t="s">
        <v>24</v>
      </c>
      <c r="F33" s="46">
        <f>ROUND((SUM(BE83:BE116)),  2)</f>
        <v>0</v>
      </c>
      <c r="G33" s="19"/>
      <c r="H33" s="19"/>
      <c r="I33" s="47">
        <v>0.21</v>
      </c>
      <c r="J33" s="46">
        <f>ROUND(((SUM(BE83:BE116))*I33),  2)</f>
        <v>0</v>
      </c>
      <c r="K33" s="19"/>
      <c r="L33" s="40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</row>
    <row r="34" spans="1:31" s="2" customFormat="1" ht="14.4" customHeight="1" x14ac:dyDescent="0.2">
      <c r="A34" s="19"/>
      <c r="B34" s="20"/>
      <c r="C34" s="19"/>
      <c r="D34" s="19"/>
      <c r="E34" s="17" t="s">
        <v>25</v>
      </c>
      <c r="F34" s="46">
        <f>ROUND((SUM(BF83:BF116)),  2)</f>
        <v>0</v>
      </c>
      <c r="G34" s="19"/>
      <c r="H34" s="19"/>
      <c r="I34" s="47">
        <v>0.15</v>
      </c>
      <c r="J34" s="46">
        <f>ROUND(((SUM(BF83:BF116))*I34),  2)</f>
        <v>0</v>
      </c>
      <c r="K34" s="19"/>
      <c r="L34" s="40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</row>
    <row r="35" spans="1:31" s="2" customFormat="1" ht="14.4" hidden="1" customHeight="1" x14ac:dyDescent="0.2">
      <c r="A35" s="19"/>
      <c r="B35" s="20"/>
      <c r="C35" s="19"/>
      <c r="D35" s="19"/>
      <c r="E35" s="17" t="s">
        <v>26</v>
      </c>
      <c r="F35" s="46">
        <f>ROUND((SUM(BG83:BG116)),  2)</f>
        <v>0</v>
      </c>
      <c r="G35" s="19"/>
      <c r="H35" s="19"/>
      <c r="I35" s="47">
        <v>0.21</v>
      </c>
      <c r="J35" s="46">
        <f>0</f>
        <v>0</v>
      </c>
      <c r="K35" s="19"/>
      <c r="L35" s="40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31" s="2" customFormat="1" ht="14.4" hidden="1" customHeight="1" x14ac:dyDescent="0.2">
      <c r="A36" s="19"/>
      <c r="B36" s="20"/>
      <c r="C36" s="19"/>
      <c r="D36" s="19"/>
      <c r="E36" s="17" t="s">
        <v>27</v>
      </c>
      <c r="F36" s="46">
        <f>ROUND((SUM(BH83:BH116)),  2)</f>
        <v>0</v>
      </c>
      <c r="G36" s="19"/>
      <c r="H36" s="19"/>
      <c r="I36" s="47">
        <v>0.15</v>
      </c>
      <c r="J36" s="46">
        <f>0</f>
        <v>0</v>
      </c>
      <c r="K36" s="19"/>
      <c r="L36" s="40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31" s="2" customFormat="1" ht="14.4" hidden="1" customHeight="1" x14ac:dyDescent="0.2">
      <c r="A37" s="19"/>
      <c r="B37" s="20"/>
      <c r="C37" s="19"/>
      <c r="D37" s="19"/>
      <c r="E37" s="17" t="s">
        <v>28</v>
      </c>
      <c r="F37" s="46">
        <f>ROUND((SUM(BI83:BI116)),  2)</f>
        <v>0</v>
      </c>
      <c r="G37" s="19"/>
      <c r="H37" s="19"/>
      <c r="I37" s="47">
        <v>0</v>
      </c>
      <c r="J37" s="46">
        <f>0</f>
        <v>0</v>
      </c>
      <c r="K37" s="19"/>
      <c r="L37" s="40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31" s="2" customFormat="1" ht="6.9" customHeight="1" x14ac:dyDescent="0.2">
      <c r="A38" s="19"/>
      <c r="B38" s="20"/>
      <c r="C38" s="19"/>
      <c r="D38" s="19"/>
      <c r="E38" s="19"/>
      <c r="F38" s="19"/>
      <c r="G38" s="19"/>
      <c r="H38" s="19"/>
      <c r="I38" s="19"/>
      <c r="J38" s="19"/>
      <c r="K38" s="19"/>
      <c r="L38" s="40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</row>
    <row r="39" spans="1:31" s="2" customFormat="1" ht="25.35" customHeight="1" x14ac:dyDescent="0.2">
      <c r="A39" s="19"/>
      <c r="B39" s="20"/>
      <c r="C39" s="48"/>
      <c r="D39" s="49" t="s">
        <v>29</v>
      </c>
      <c r="E39" s="30"/>
      <c r="F39" s="30"/>
      <c r="G39" s="50" t="s">
        <v>30</v>
      </c>
      <c r="H39" s="51" t="s">
        <v>31</v>
      </c>
      <c r="I39" s="30"/>
      <c r="J39" s="52">
        <f>SUM(J30:J37)</f>
        <v>0</v>
      </c>
      <c r="K39" s="53"/>
      <c r="L39" s="40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</row>
    <row r="40" spans="1:31" s="2" customFormat="1" ht="14.4" customHeight="1" x14ac:dyDescent="0.2">
      <c r="A40" s="19"/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40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</row>
    <row r="44" spans="1:31" s="2" customFormat="1" ht="6.9" customHeight="1" x14ac:dyDescent="0.2">
      <c r="A44" s="19"/>
      <c r="B44" s="24"/>
      <c r="C44" s="25"/>
      <c r="D44" s="25"/>
      <c r="E44" s="25"/>
      <c r="F44" s="25"/>
      <c r="G44" s="25"/>
      <c r="H44" s="25"/>
      <c r="I44" s="25"/>
      <c r="J44" s="25"/>
      <c r="K44" s="25"/>
      <c r="L44" s="40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</row>
    <row r="45" spans="1:31" s="2" customFormat="1" ht="24.9" customHeight="1" x14ac:dyDescent="0.2">
      <c r="A45" s="19"/>
      <c r="B45" s="20"/>
      <c r="C45" s="15" t="s">
        <v>44</v>
      </c>
      <c r="D45" s="19"/>
      <c r="E45" s="19"/>
      <c r="F45" s="19"/>
      <c r="G45" s="19"/>
      <c r="H45" s="19"/>
      <c r="I45" s="19"/>
      <c r="J45" s="19"/>
      <c r="K45" s="19"/>
      <c r="L45" s="40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</row>
    <row r="46" spans="1:31" s="2" customFormat="1" ht="6.9" customHeight="1" x14ac:dyDescent="0.2">
      <c r="A46" s="19"/>
      <c r="B46" s="20"/>
      <c r="C46" s="19"/>
      <c r="D46" s="19"/>
      <c r="E46" s="19"/>
      <c r="F46" s="19"/>
      <c r="G46" s="19"/>
      <c r="H46" s="19"/>
      <c r="I46" s="19"/>
      <c r="J46" s="19"/>
      <c r="K46" s="19"/>
      <c r="L46" s="40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</row>
    <row r="47" spans="1:31" s="2" customFormat="1" ht="12" customHeight="1" x14ac:dyDescent="0.2">
      <c r="A47" s="19"/>
      <c r="B47" s="20"/>
      <c r="C47" s="17" t="s">
        <v>4</v>
      </c>
      <c r="D47" s="19"/>
      <c r="E47" s="19"/>
      <c r="F47" s="19"/>
      <c r="G47" s="19"/>
      <c r="H47" s="19"/>
      <c r="I47" s="19"/>
      <c r="J47" s="19"/>
      <c r="K47" s="19"/>
      <c r="L47" s="40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</row>
    <row r="48" spans="1:31" s="2" customFormat="1" ht="16.5" customHeight="1" x14ac:dyDescent="0.2">
      <c r="A48" s="19"/>
      <c r="B48" s="20"/>
      <c r="C48" s="19"/>
      <c r="D48" s="19"/>
      <c r="E48" s="129" t="e">
        <f>E7</f>
        <v>#REF!</v>
      </c>
      <c r="F48" s="130"/>
      <c r="G48" s="130"/>
      <c r="H48" s="130"/>
      <c r="I48" s="19"/>
      <c r="J48" s="19"/>
      <c r="K48" s="19"/>
      <c r="L48" s="40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</row>
    <row r="49" spans="1:47" s="2" customFormat="1" ht="12" customHeight="1" x14ac:dyDescent="0.2">
      <c r="A49" s="19"/>
      <c r="B49" s="20"/>
      <c r="C49" s="17" t="s">
        <v>42</v>
      </c>
      <c r="D49" s="19"/>
      <c r="E49" s="19"/>
      <c r="F49" s="19"/>
      <c r="G49" s="19"/>
      <c r="H49" s="19"/>
      <c r="I49" s="19"/>
      <c r="J49" s="19"/>
      <c r="K49" s="19"/>
      <c r="L49" s="40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</row>
    <row r="50" spans="1:47" s="2" customFormat="1" ht="16.5" customHeight="1" x14ac:dyDescent="0.2">
      <c r="A50" s="19"/>
      <c r="B50" s="20"/>
      <c r="C50" s="19"/>
      <c r="D50" s="19"/>
      <c r="E50" s="127" t="str">
        <f>E9</f>
        <v>00 - Vedlejší a ostatní náklady</v>
      </c>
      <c r="F50" s="128"/>
      <c r="G50" s="128"/>
      <c r="H50" s="128"/>
      <c r="I50" s="19"/>
      <c r="J50" s="19"/>
      <c r="K50" s="19"/>
      <c r="L50" s="40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</row>
    <row r="51" spans="1:47" s="2" customFormat="1" ht="6.9" customHeight="1" x14ac:dyDescent="0.2">
      <c r="A51" s="19"/>
      <c r="B51" s="20"/>
      <c r="C51" s="19"/>
      <c r="D51" s="19"/>
      <c r="E51" s="19"/>
      <c r="F51" s="19"/>
      <c r="G51" s="19"/>
      <c r="H51" s="19"/>
      <c r="I51" s="19"/>
      <c r="J51" s="19"/>
      <c r="K51" s="19"/>
      <c r="L51" s="40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</row>
    <row r="52" spans="1:47" s="2" customFormat="1" ht="12" customHeight="1" x14ac:dyDescent="0.2">
      <c r="A52" s="19"/>
      <c r="B52" s="20"/>
      <c r="C52" s="17" t="s">
        <v>7</v>
      </c>
      <c r="D52" s="19"/>
      <c r="E52" s="19"/>
      <c r="F52" s="16" t="str">
        <f>F12</f>
        <v xml:space="preserve"> </v>
      </c>
      <c r="G52" s="19"/>
      <c r="H52" s="19"/>
      <c r="I52" s="17" t="s">
        <v>9</v>
      </c>
      <c r="J52" s="26" t="str">
        <f>IF(J12="","",J12)</f>
        <v/>
      </c>
      <c r="K52" s="19"/>
      <c r="L52" s="40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</row>
    <row r="53" spans="1:47" s="2" customFormat="1" ht="6.9" customHeight="1" x14ac:dyDescent="0.2">
      <c r="A53" s="19"/>
      <c r="B53" s="20"/>
      <c r="C53" s="19"/>
      <c r="D53" s="19"/>
      <c r="E53" s="19"/>
      <c r="F53" s="19"/>
      <c r="G53" s="19"/>
      <c r="H53" s="19"/>
      <c r="I53" s="19"/>
      <c r="J53" s="19"/>
      <c r="K53" s="19"/>
      <c r="L53" s="40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</row>
    <row r="54" spans="1:47" s="2" customFormat="1" ht="15.15" customHeight="1" x14ac:dyDescent="0.2">
      <c r="A54" s="19"/>
      <c r="B54" s="20"/>
      <c r="C54" s="17" t="s">
        <v>10</v>
      </c>
      <c r="D54" s="19"/>
      <c r="E54" s="19"/>
      <c r="F54" s="16" t="str">
        <f>E15</f>
        <v>Město Česká Třebová</v>
      </c>
      <c r="G54" s="19"/>
      <c r="H54" s="19"/>
      <c r="I54" s="17" t="s">
        <v>15</v>
      </c>
      <c r="J54" s="18">
        <f>E21</f>
        <v>0</v>
      </c>
      <c r="K54" s="19"/>
      <c r="L54" s="40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</row>
    <row r="55" spans="1:47" s="2" customFormat="1" ht="15.15" customHeight="1" x14ac:dyDescent="0.2">
      <c r="A55" s="19"/>
      <c r="B55" s="20"/>
      <c r="C55" s="17" t="s">
        <v>14</v>
      </c>
      <c r="D55" s="19"/>
      <c r="E55" s="19"/>
      <c r="F55" s="16" t="str">
        <f>IF(E18="","",E18)</f>
        <v/>
      </c>
      <c r="G55" s="19"/>
      <c r="H55" s="19"/>
      <c r="I55" s="17" t="s">
        <v>17</v>
      </c>
      <c r="J55" s="18">
        <f>E24</f>
        <v>0</v>
      </c>
      <c r="K55" s="19"/>
      <c r="L55" s="40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</row>
    <row r="56" spans="1:47" s="2" customFormat="1" ht="10.35" customHeight="1" x14ac:dyDescent="0.2">
      <c r="A56" s="19"/>
      <c r="B56" s="20"/>
      <c r="C56" s="19"/>
      <c r="D56" s="19"/>
      <c r="E56" s="19"/>
      <c r="F56" s="19"/>
      <c r="G56" s="19"/>
      <c r="H56" s="19"/>
      <c r="I56" s="19"/>
      <c r="J56" s="19"/>
      <c r="K56" s="19"/>
      <c r="L56" s="40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</row>
    <row r="57" spans="1:47" s="2" customFormat="1" ht="29.25" customHeight="1" x14ac:dyDescent="0.2">
      <c r="A57" s="19"/>
      <c r="B57" s="20"/>
      <c r="C57" s="54" t="s">
        <v>45</v>
      </c>
      <c r="D57" s="48"/>
      <c r="E57" s="48"/>
      <c r="F57" s="48"/>
      <c r="G57" s="48"/>
      <c r="H57" s="48"/>
      <c r="I57" s="48"/>
      <c r="J57" s="55" t="s">
        <v>46</v>
      </c>
      <c r="K57" s="48"/>
      <c r="L57" s="40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</row>
    <row r="58" spans="1:47" s="2" customFormat="1" ht="10.35" customHeight="1" x14ac:dyDescent="0.2">
      <c r="A58" s="19"/>
      <c r="B58" s="20"/>
      <c r="C58" s="19"/>
      <c r="D58" s="19"/>
      <c r="E58" s="19"/>
      <c r="F58" s="19"/>
      <c r="G58" s="19"/>
      <c r="H58" s="19"/>
      <c r="I58" s="19"/>
      <c r="J58" s="19"/>
      <c r="K58" s="19"/>
      <c r="L58" s="40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</row>
    <row r="59" spans="1:47" s="2" customFormat="1" ht="22.95" customHeight="1" x14ac:dyDescent="0.2">
      <c r="A59" s="19"/>
      <c r="B59" s="20"/>
      <c r="C59" s="56" t="s">
        <v>35</v>
      </c>
      <c r="D59" s="19"/>
      <c r="E59" s="19"/>
      <c r="F59" s="19"/>
      <c r="G59" s="19"/>
      <c r="H59" s="19"/>
      <c r="I59" s="19"/>
      <c r="J59" s="37">
        <f>J83</f>
        <v>0</v>
      </c>
      <c r="K59" s="19"/>
      <c r="L59" s="40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U59" s="11" t="s">
        <v>47</v>
      </c>
    </row>
    <row r="60" spans="1:47" s="4" customFormat="1" ht="24.9" customHeight="1" x14ac:dyDescent="0.2">
      <c r="B60" s="57"/>
      <c r="D60" s="58" t="s">
        <v>48</v>
      </c>
      <c r="E60" s="59"/>
      <c r="F60" s="59"/>
      <c r="G60" s="59"/>
      <c r="H60" s="59"/>
      <c r="I60" s="59"/>
      <c r="J60" s="60">
        <f>J84</f>
        <v>0</v>
      </c>
      <c r="L60" s="57"/>
    </row>
    <row r="61" spans="1:47" s="5" customFormat="1" ht="19.95" customHeight="1" x14ac:dyDescent="0.2">
      <c r="B61" s="61"/>
      <c r="D61" s="62" t="s">
        <v>49</v>
      </c>
      <c r="E61" s="63"/>
      <c r="F61" s="63"/>
      <c r="G61" s="63"/>
      <c r="H61" s="63"/>
      <c r="I61" s="63"/>
      <c r="J61" s="64">
        <f>J85</f>
        <v>0</v>
      </c>
      <c r="L61" s="61"/>
    </row>
    <row r="62" spans="1:47" s="5" customFormat="1" ht="19.95" customHeight="1" x14ac:dyDescent="0.2">
      <c r="B62" s="61"/>
      <c r="D62" s="62" t="s">
        <v>50</v>
      </c>
      <c r="E62" s="63"/>
      <c r="F62" s="63"/>
      <c r="G62" s="63"/>
      <c r="H62" s="63"/>
      <c r="I62" s="63"/>
      <c r="J62" s="64">
        <f>J101</f>
        <v>0</v>
      </c>
      <c r="L62" s="61"/>
    </row>
    <row r="63" spans="1:47" s="5" customFormat="1" ht="19.95" customHeight="1" x14ac:dyDescent="0.2">
      <c r="B63" s="61"/>
      <c r="D63" s="62" t="s">
        <v>51</v>
      </c>
      <c r="E63" s="63"/>
      <c r="F63" s="63"/>
      <c r="G63" s="63"/>
      <c r="H63" s="63"/>
      <c r="I63" s="63"/>
      <c r="J63" s="64">
        <f>J107</f>
        <v>0</v>
      </c>
      <c r="L63" s="61"/>
    </row>
    <row r="64" spans="1:47" s="2" customFormat="1" ht="21.75" customHeight="1" x14ac:dyDescent="0.2">
      <c r="A64" s="19"/>
      <c r="B64" s="20"/>
      <c r="C64" s="19"/>
      <c r="D64" s="19"/>
      <c r="E64" s="19"/>
      <c r="F64" s="19"/>
      <c r="G64" s="19"/>
      <c r="H64" s="19"/>
      <c r="I64" s="19"/>
      <c r="J64" s="19"/>
      <c r="K64" s="19"/>
      <c r="L64" s="40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</row>
    <row r="65" spans="1:31" s="2" customFormat="1" ht="6.9" customHeight="1" x14ac:dyDescent="0.2">
      <c r="A65" s="19"/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40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</row>
    <row r="69" spans="1:31" s="2" customFormat="1" ht="6.9" customHeight="1" x14ac:dyDescent="0.2">
      <c r="A69" s="19"/>
      <c r="B69" s="24"/>
      <c r="C69" s="25"/>
      <c r="D69" s="25"/>
      <c r="E69" s="25"/>
      <c r="F69" s="25"/>
      <c r="G69" s="25"/>
      <c r="H69" s="25"/>
      <c r="I69" s="25"/>
      <c r="J69" s="25"/>
      <c r="K69" s="25"/>
      <c r="L69" s="40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</row>
    <row r="70" spans="1:31" s="2" customFormat="1" ht="24.9" customHeight="1" x14ac:dyDescent="0.2">
      <c r="A70" s="19"/>
      <c r="B70" s="20"/>
      <c r="C70" s="15" t="s">
        <v>52</v>
      </c>
      <c r="D70" s="19"/>
      <c r="E70" s="19"/>
      <c r="F70" s="19"/>
      <c r="G70" s="19"/>
      <c r="H70" s="19"/>
      <c r="I70" s="19"/>
      <c r="J70" s="19"/>
      <c r="K70" s="19"/>
      <c r="L70" s="40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</row>
    <row r="71" spans="1:31" s="2" customFormat="1" ht="6.9" customHeight="1" x14ac:dyDescent="0.2">
      <c r="A71" s="19"/>
      <c r="B71" s="20"/>
      <c r="C71" s="19"/>
      <c r="D71" s="19"/>
      <c r="E71" s="19"/>
      <c r="F71" s="19"/>
      <c r="G71" s="19"/>
      <c r="H71" s="19"/>
      <c r="I71" s="19"/>
      <c r="J71" s="19"/>
      <c r="K71" s="19"/>
      <c r="L71" s="40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</row>
    <row r="72" spans="1:31" s="2" customFormat="1" ht="12" customHeight="1" x14ac:dyDescent="0.2">
      <c r="A72" s="19"/>
      <c r="B72" s="20"/>
      <c r="C72" s="17" t="s">
        <v>4</v>
      </c>
      <c r="D72" s="19"/>
      <c r="E72" s="19"/>
      <c r="F72" s="19"/>
      <c r="G72" s="19"/>
      <c r="H72" s="19"/>
      <c r="I72" s="19"/>
      <c r="J72" s="19"/>
      <c r="K72" s="19"/>
      <c r="L72" s="40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</row>
    <row r="73" spans="1:31" s="2" customFormat="1" ht="16.5" customHeight="1" x14ac:dyDescent="0.2">
      <c r="A73" s="19"/>
      <c r="B73" s="20"/>
      <c r="C73" s="19"/>
      <c r="D73" s="19"/>
      <c r="E73" s="129" t="e">
        <f>E7</f>
        <v>#REF!</v>
      </c>
      <c r="F73" s="130"/>
      <c r="G73" s="130"/>
      <c r="H73" s="130"/>
      <c r="I73" s="19"/>
      <c r="J73" s="19"/>
      <c r="K73" s="19"/>
      <c r="L73" s="40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</row>
    <row r="74" spans="1:31" s="2" customFormat="1" ht="12" customHeight="1" x14ac:dyDescent="0.2">
      <c r="A74" s="19"/>
      <c r="B74" s="20"/>
      <c r="C74" s="17" t="s">
        <v>42</v>
      </c>
      <c r="D74" s="19"/>
      <c r="E74" s="19"/>
      <c r="F74" s="19"/>
      <c r="G74" s="19"/>
      <c r="H74" s="19"/>
      <c r="I74" s="19"/>
      <c r="J74" s="19"/>
      <c r="K74" s="19"/>
      <c r="L74" s="40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</row>
    <row r="75" spans="1:31" s="2" customFormat="1" ht="16.5" customHeight="1" x14ac:dyDescent="0.2">
      <c r="A75" s="19"/>
      <c r="B75" s="20"/>
      <c r="C75" s="19"/>
      <c r="D75" s="19"/>
      <c r="E75" s="127" t="str">
        <f>E9</f>
        <v>00 - Vedlejší a ostatní náklady</v>
      </c>
      <c r="F75" s="128"/>
      <c r="G75" s="128"/>
      <c r="H75" s="128"/>
      <c r="I75" s="19"/>
      <c r="J75" s="19"/>
      <c r="K75" s="19"/>
      <c r="L75" s="40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</row>
    <row r="76" spans="1:31" s="2" customFormat="1" ht="6.9" customHeight="1" x14ac:dyDescent="0.2">
      <c r="A76" s="19"/>
      <c r="B76" s="20"/>
      <c r="C76" s="19"/>
      <c r="D76" s="19"/>
      <c r="E76" s="19"/>
      <c r="F76" s="19"/>
      <c r="G76" s="19"/>
      <c r="H76" s="19"/>
      <c r="I76" s="19"/>
      <c r="J76" s="19"/>
      <c r="K76" s="19"/>
      <c r="L76" s="40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</row>
    <row r="77" spans="1:31" s="2" customFormat="1" ht="12" customHeight="1" x14ac:dyDescent="0.2">
      <c r="A77" s="19"/>
      <c r="B77" s="20"/>
      <c r="C77" s="17" t="s">
        <v>7</v>
      </c>
      <c r="D77" s="19"/>
      <c r="E77" s="19"/>
      <c r="F77" s="16" t="str">
        <f>F12</f>
        <v xml:space="preserve"> </v>
      </c>
      <c r="G77" s="19"/>
      <c r="H77" s="19"/>
      <c r="I77" s="17" t="s">
        <v>9</v>
      </c>
      <c r="J77" s="26" t="str">
        <f>IF(J12="","",J12)</f>
        <v/>
      </c>
      <c r="K77" s="19"/>
      <c r="L77" s="40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</row>
    <row r="78" spans="1:31" s="2" customFormat="1" ht="6.9" customHeight="1" x14ac:dyDescent="0.2">
      <c r="A78" s="19"/>
      <c r="B78" s="20"/>
      <c r="C78" s="19"/>
      <c r="D78" s="19"/>
      <c r="E78" s="19"/>
      <c r="F78" s="19"/>
      <c r="G78" s="19"/>
      <c r="H78" s="19"/>
      <c r="I78" s="19"/>
      <c r="J78" s="19"/>
      <c r="K78" s="19"/>
      <c r="L78" s="40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</row>
    <row r="79" spans="1:31" s="2" customFormat="1" ht="15.15" customHeight="1" x14ac:dyDescent="0.2">
      <c r="A79" s="19"/>
      <c r="B79" s="20"/>
      <c r="C79" s="17" t="s">
        <v>10</v>
      </c>
      <c r="D79" s="19"/>
      <c r="E79" s="19"/>
      <c r="F79" s="16" t="str">
        <f>E15</f>
        <v>Město Česká Třebová</v>
      </c>
      <c r="G79" s="19"/>
      <c r="H79" s="19"/>
      <c r="I79" s="17" t="s">
        <v>15</v>
      </c>
      <c r="J79" s="18">
        <f>E21</f>
        <v>0</v>
      </c>
      <c r="K79" s="19"/>
      <c r="L79" s="40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</row>
    <row r="80" spans="1:31" s="2" customFormat="1" ht="15.15" customHeight="1" x14ac:dyDescent="0.2">
      <c r="A80" s="19"/>
      <c r="B80" s="20"/>
      <c r="C80" s="17" t="s">
        <v>14</v>
      </c>
      <c r="D80" s="19"/>
      <c r="E80" s="19"/>
      <c r="F80" s="16" t="str">
        <f>IF(E18="","",E18)</f>
        <v/>
      </c>
      <c r="G80" s="19"/>
      <c r="H80" s="19"/>
      <c r="I80" s="17" t="s">
        <v>17</v>
      </c>
      <c r="J80" s="18">
        <f>E24</f>
        <v>0</v>
      </c>
      <c r="K80" s="19"/>
      <c r="L80" s="40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</row>
    <row r="81" spans="1:65" s="2" customFormat="1" ht="10.35" customHeight="1" x14ac:dyDescent="0.2">
      <c r="A81" s="19"/>
      <c r="B81" s="20"/>
      <c r="C81" s="19"/>
      <c r="D81" s="19"/>
      <c r="E81" s="19"/>
      <c r="F81" s="19"/>
      <c r="G81" s="19"/>
      <c r="H81" s="19"/>
      <c r="I81" s="19"/>
      <c r="J81" s="19"/>
      <c r="K81" s="19"/>
      <c r="L81" s="40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</row>
    <row r="82" spans="1:65" s="6" customFormat="1" ht="29.25" customHeight="1" x14ac:dyDescent="0.2">
      <c r="A82" s="65"/>
      <c r="B82" s="66"/>
      <c r="C82" s="67" t="s">
        <v>53</v>
      </c>
      <c r="D82" s="68" t="s">
        <v>34</v>
      </c>
      <c r="E82" s="68" t="s">
        <v>32</v>
      </c>
      <c r="F82" s="68" t="s">
        <v>33</v>
      </c>
      <c r="G82" s="68" t="s">
        <v>54</v>
      </c>
      <c r="H82" s="68" t="s">
        <v>55</v>
      </c>
      <c r="I82" s="68" t="s">
        <v>56</v>
      </c>
      <c r="J82" s="68" t="s">
        <v>46</v>
      </c>
      <c r="K82" s="69" t="s">
        <v>57</v>
      </c>
      <c r="L82" s="70"/>
      <c r="M82" s="31" t="s">
        <v>0</v>
      </c>
      <c r="N82" s="32" t="s">
        <v>23</v>
      </c>
      <c r="O82" s="32" t="s">
        <v>58</v>
      </c>
      <c r="P82" s="32" t="s">
        <v>59</v>
      </c>
      <c r="Q82" s="32" t="s">
        <v>60</v>
      </c>
      <c r="R82" s="32" t="s">
        <v>61</v>
      </c>
      <c r="S82" s="32" t="s">
        <v>62</v>
      </c>
      <c r="T82" s="33" t="s">
        <v>63</v>
      </c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</row>
    <row r="83" spans="1:65" s="2" customFormat="1" ht="22.95" customHeight="1" x14ac:dyDescent="0.3">
      <c r="A83" s="19"/>
      <c r="B83" s="20"/>
      <c r="C83" s="36" t="s">
        <v>64</v>
      </c>
      <c r="D83" s="19"/>
      <c r="E83" s="19"/>
      <c r="F83" s="19"/>
      <c r="G83" s="19"/>
      <c r="H83" s="19"/>
      <c r="I83" s="19"/>
      <c r="J83" s="71">
        <f>BK83</f>
        <v>0</v>
      </c>
      <c r="K83" s="19"/>
      <c r="L83" s="20"/>
      <c r="M83" s="34"/>
      <c r="N83" s="27"/>
      <c r="O83" s="35"/>
      <c r="P83" s="72">
        <f>P84</f>
        <v>0</v>
      </c>
      <c r="Q83" s="35"/>
      <c r="R83" s="72">
        <f>R84</f>
        <v>0</v>
      </c>
      <c r="S83" s="35"/>
      <c r="T83" s="73">
        <f>T84</f>
        <v>0</v>
      </c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T83" s="11" t="s">
        <v>36</v>
      </c>
      <c r="AU83" s="11" t="s">
        <v>47</v>
      </c>
      <c r="BK83" s="74">
        <f>BK84</f>
        <v>0</v>
      </c>
    </row>
    <row r="84" spans="1:65" s="7" customFormat="1" ht="25.95" customHeight="1" x14ac:dyDescent="0.25">
      <c r="B84" s="75"/>
      <c r="D84" s="76" t="s">
        <v>36</v>
      </c>
      <c r="E84" s="77" t="s">
        <v>65</v>
      </c>
      <c r="F84" s="77" t="s">
        <v>66</v>
      </c>
      <c r="J84" s="78">
        <f>BK84</f>
        <v>0</v>
      </c>
      <c r="L84" s="75"/>
      <c r="M84" s="79"/>
      <c r="N84" s="80"/>
      <c r="O84" s="80"/>
      <c r="P84" s="81">
        <f>P85+P101+P107</f>
        <v>0</v>
      </c>
      <c r="Q84" s="80"/>
      <c r="R84" s="81">
        <f>R85+R101+R107</f>
        <v>0</v>
      </c>
      <c r="S84" s="80"/>
      <c r="T84" s="82">
        <f>T85+T101+T107</f>
        <v>0</v>
      </c>
      <c r="AR84" s="76" t="s">
        <v>67</v>
      </c>
      <c r="AT84" s="83" t="s">
        <v>36</v>
      </c>
      <c r="AU84" s="83" t="s">
        <v>37</v>
      </c>
      <c r="AY84" s="76" t="s">
        <v>68</v>
      </c>
      <c r="BK84" s="84">
        <f>BK85+BK101+BK107</f>
        <v>0</v>
      </c>
    </row>
    <row r="85" spans="1:65" s="7" customFormat="1" ht="22.95" customHeight="1" x14ac:dyDescent="0.25">
      <c r="B85" s="75"/>
      <c r="D85" s="76" t="s">
        <v>36</v>
      </c>
      <c r="E85" s="85" t="s">
        <v>69</v>
      </c>
      <c r="F85" s="85" t="s">
        <v>70</v>
      </c>
      <c r="J85" s="86">
        <f>BK85</f>
        <v>0</v>
      </c>
      <c r="L85" s="75"/>
      <c r="M85" s="79"/>
      <c r="N85" s="80"/>
      <c r="O85" s="80"/>
      <c r="P85" s="81">
        <f>SUM(P86:P100)</f>
        <v>0</v>
      </c>
      <c r="Q85" s="80"/>
      <c r="R85" s="81">
        <f>SUM(R86:R100)</f>
        <v>0</v>
      </c>
      <c r="S85" s="80"/>
      <c r="T85" s="82">
        <f>SUM(T86:T100)</f>
        <v>0</v>
      </c>
      <c r="AR85" s="76" t="s">
        <v>67</v>
      </c>
      <c r="AT85" s="83" t="s">
        <v>36</v>
      </c>
      <c r="AU85" s="83" t="s">
        <v>38</v>
      </c>
      <c r="AY85" s="76" t="s">
        <v>68</v>
      </c>
      <c r="BK85" s="84">
        <f>SUM(BK86:BK100)</f>
        <v>0</v>
      </c>
    </row>
    <row r="86" spans="1:65" s="2" customFormat="1" ht="14.4" customHeight="1" x14ac:dyDescent="0.2">
      <c r="A86" s="19"/>
      <c r="B86" s="87"/>
      <c r="C86" s="88" t="s">
        <v>38</v>
      </c>
      <c r="D86" s="88" t="s">
        <v>71</v>
      </c>
      <c r="E86" s="89" t="s">
        <v>72</v>
      </c>
      <c r="F86" s="90" t="s">
        <v>73</v>
      </c>
      <c r="G86" s="91" t="s">
        <v>74</v>
      </c>
      <c r="H86" s="92">
        <v>1</v>
      </c>
      <c r="I86" s="93"/>
      <c r="J86" s="93">
        <f>ROUND(I86*H86,2)</f>
        <v>0</v>
      </c>
      <c r="K86" s="90" t="s">
        <v>75</v>
      </c>
      <c r="L86" s="20"/>
      <c r="M86" s="94" t="s">
        <v>0</v>
      </c>
      <c r="N86" s="95" t="s">
        <v>24</v>
      </c>
      <c r="O86" s="96">
        <v>0</v>
      </c>
      <c r="P86" s="96">
        <f>O86*H86</f>
        <v>0</v>
      </c>
      <c r="Q86" s="96">
        <v>0</v>
      </c>
      <c r="R86" s="96">
        <f>Q86*H86</f>
        <v>0</v>
      </c>
      <c r="S86" s="96">
        <v>0</v>
      </c>
      <c r="T86" s="97">
        <f>S86*H86</f>
        <v>0</v>
      </c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R86" s="98" t="s">
        <v>76</v>
      </c>
      <c r="AT86" s="98" t="s">
        <v>71</v>
      </c>
      <c r="AU86" s="98" t="s">
        <v>40</v>
      </c>
      <c r="AY86" s="11" t="s">
        <v>68</v>
      </c>
      <c r="BE86" s="99">
        <f>IF(N86="základní",J86,0)</f>
        <v>0</v>
      </c>
      <c r="BF86" s="99">
        <f>IF(N86="snížená",J86,0)</f>
        <v>0</v>
      </c>
      <c r="BG86" s="99">
        <f>IF(N86="zákl. přenesená",J86,0)</f>
        <v>0</v>
      </c>
      <c r="BH86" s="99">
        <f>IF(N86="sníž. přenesená",J86,0)</f>
        <v>0</v>
      </c>
      <c r="BI86" s="99">
        <f>IF(N86="nulová",J86,0)</f>
        <v>0</v>
      </c>
      <c r="BJ86" s="11" t="s">
        <v>38</v>
      </c>
      <c r="BK86" s="99">
        <f>ROUND(I86*H86,2)</f>
        <v>0</v>
      </c>
      <c r="BL86" s="11" t="s">
        <v>76</v>
      </c>
      <c r="BM86" s="98" t="s">
        <v>77</v>
      </c>
    </row>
    <row r="87" spans="1:65" s="2" customFormat="1" x14ac:dyDescent="0.2">
      <c r="A87" s="19"/>
      <c r="B87" s="20"/>
      <c r="C87" s="19"/>
      <c r="D87" s="100" t="s">
        <v>78</v>
      </c>
      <c r="E87" s="19"/>
      <c r="F87" s="101" t="s">
        <v>73</v>
      </c>
      <c r="G87" s="19"/>
      <c r="H87" s="19"/>
      <c r="I87" s="19"/>
      <c r="J87" s="19"/>
      <c r="K87" s="19"/>
      <c r="L87" s="20"/>
      <c r="M87" s="102"/>
      <c r="N87" s="103"/>
      <c r="O87" s="28"/>
      <c r="P87" s="28"/>
      <c r="Q87" s="28"/>
      <c r="R87" s="28"/>
      <c r="S87" s="28"/>
      <c r="T87" s="2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T87" s="11" t="s">
        <v>78</v>
      </c>
      <c r="AU87" s="11" t="s">
        <v>40</v>
      </c>
    </row>
    <row r="88" spans="1:65" s="8" customFormat="1" x14ac:dyDescent="0.2">
      <c r="B88" s="104"/>
      <c r="D88" s="100" t="s">
        <v>79</v>
      </c>
      <c r="E88" s="105" t="s">
        <v>0</v>
      </c>
      <c r="F88" s="106" t="s">
        <v>80</v>
      </c>
      <c r="H88" s="105" t="s">
        <v>0</v>
      </c>
      <c r="L88" s="104"/>
      <c r="M88" s="107"/>
      <c r="N88" s="108"/>
      <c r="O88" s="108"/>
      <c r="P88" s="108"/>
      <c r="Q88" s="108"/>
      <c r="R88" s="108"/>
      <c r="S88" s="108"/>
      <c r="T88" s="109"/>
      <c r="AT88" s="105" t="s">
        <v>79</v>
      </c>
      <c r="AU88" s="105" t="s">
        <v>40</v>
      </c>
      <c r="AV88" s="8" t="s">
        <v>38</v>
      </c>
      <c r="AW88" s="8" t="s">
        <v>16</v>
      </c>
      <c r="AX88" s="8" t="s">
        <v>37</v>
      </c>
      <c r="AY88" s="105" t="s">
        <v>68</v>
      </c>
    </row>
    <row r="89" spans="1:65" s="8" customFormat="1" x14ac:dyDescent="0.2">
      <c r="B89" s="104"/>
      <c r="D89" s="100" t="s">
        <v>79</v>
      </c>
      <c r="E89" s="105" t="s">
        <v>0</v>
      </c>
      <c r="F89" s="106" t="s">
        <v>81</v>
      </c>
      <c r="H89" s="105" t="s">
        <v>0</v>
      </c>
      <c r="L89" s="104"/>
      <c r="M89" s="107"/>
      <c r="N89" s="108"/>
      <c r="O89" s="108"/>
      <c r="P89" s="108"/>
      <c r="Q89" s="108"/>
      <c r="R89" s="108"/>
      <c r="S89" s="108"/>
      <c r="T89" s="109"/>
      <c r="AT89" s="105" t="s">
        <v>79</v>
      </c>
      <c r="AU89" s="105" t="s">
        <v>40</v>
      </c>
      <c r="AV89" s="8" t="s">
        <v>38</v>
      </c>
      <c r="AW89" s="8" t="s">
        <v>16</v>
      </c>
      <c r="AX89" s="8" t="s">
        <v>37</v>
      </c>
      <c r="AY89" s="105" t="s">
        <v>68</v>
      </c>
    </row>
    <row r="90" spans="1:65" s="9" customFormat="1" x14ac:dyDescent="0.2">
      <c r="B90" s="110"/>
      <c r="D90" s="100" t="s">
        <v>79</v>
      </c>
      <c r="E90" s="111" t="s">
        <v>0</v>
      </c>
      <c r="F90" s="112" t="s">
        <v>38</v>
      </c>
      <c r="H90" s="113">
        <v>1</v>
      </c>
      <c r="L90" s="110"/>
      <c r="M90" s="114"/>
      <c r="N90" s="115"/>
      <c r="O90" s="115"/>
      <c r="P90" s="115"/>
      <c r="Q90" s="115"/>
      <c r="R90" s="115"/>
      <c r="S90" s="115"/>
      <c r="T90" s="116"/>
      <c r="AT90" s="111" t="s">
        <v>79</v>
      </c>
      <c r="AU90" s="111" t="s">
        <v>40</v>
      </c>
      <c r="AV90" s="9" t="s">
        <v>40</v>
      </c>
      <c r="AW90" s="9" t="s">
        <v>16</v>
      </c>
      <c r="AX90" s="9" t="s">
        <v>37</v>
      </c>
      <c r="AY90" s="111" t="s">
        <v>68</v>
      </c>
    </row>
    <row r="91" spans="1:65" s="10" customFormat="1" x14ac:dyDescent="0.2">
      <c r="B91" s="117"/>
      <c r="D91" s="100" t="s">
        <v>79</v>
      </c>
      <c r="E91" s="118" t="s">
        <v>0</v>
      </c>
      <c r="F91" s="119" t="s">
        <v>82</v>
      </c>
      <c r="H91" s="120">
        <v>1</v>
      </c>
      <c r="L91" s="117"/>
      <c r="M91" s="121"/>
      <c r="N91" s="122"/>
      <c r="O91" s="122"/>
      <c r="P91" s="122"/>
      <c r="Q91" s="122"/>
      <c r="R91" s="122"/>
      <c r="S91" s="122"/>
      <c r="T91" s="123"/>
      <c r="AT91" s="118" t="s">
        <v>79</v>
      </c>
      <c r="AU91" s="118" t="s">
        <v>40</v>
      </c>
      <c r="AV91" s="10" t="s">
        <v>83</v>
      </c>
      <c r="AW91" s="10" t="s">
        <v>16</v>
      </c>
      <c r="AX91" s="10" t="s">
        <v>38</v>
      </c>
      <c r="AY91" s="118" t="s">
        <v>68</v>
      </c>
    </row>
    <row r="92" spans="1:65" s="2" customFormat="1" ht="14.4" customHeight="1" x14ac:dyDescent="0.2">
      <c r="A92" s="19"/>
      <c r="B92" s="87"/>
      <c r="C92" s="88" t="s">
        <v>40</v>
      </c>
      <c r="D92" s="88" t="s">
        <v>71</v>
      </c>
      <c r="E92" s="89" t="s">
        <v>84</v>
      </c>
      <c r="F92" s="90" t="s">
        <v>85</v>
      </c>
      <c r="G92" s="91" t="s">
        <v>74</v>
      </c>
      <c r="H92" s="92">
        <v>1</v>
      </c>
      <c r="I92" s="93"/>
      <c r="J92" s="93">
        <f>ROUND(I92*H92,2)</f>
        <v>0</v>
      </c>
      <c r="K92" s="90" t="s">
        <v>75</v>
      </c>
      <c r="L92" s="20"/>
      <c r="M92" s="94" t="s">
        <v>0</v>
      </c>
      <c r="N92" s="95" t="s">
        <v>24</v>
      </c>
      <c r="O92" s="96">
        <v>0</v>
      </c>
      <c r="P92" s="96">
        <f>O92*H92</f>
        <v>0</v>
      </c>
      <c r="Q92" s="96">
        <v>0</v>
      </c>
      <c r="R92" s="96">
        <f>Q92*H92</f>
        <v>0</v>
      </c>
      <c r="S92" s="96">
        <v>0</v>
      </c>
      <c r="T92" s="97">
        <f>S92*H92</f>
        <v>0</v>
      </c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R92" s="98" t="s">
        <v>76</v>
      </c>
      <c r="AT92" s="98" t="s">
        <v>71</v>
      </c>
      <c r="AU92" s="98" t="s">
        <v>40</v>
      </c>
      <c r="AY92" s="11" t="s">
        <v>68</v>
      </c>
      <c r="BE92" s="99">
        <f>IF(N92="základní",J92,0)</f>
        <v>0</v>
      </c>
      <c r="BF92" s="99">
        <f>IF(N92="snížená",J92,0)</f>
        <v>0</v>
      </c>
      <c r="BG92" s="99">
        <f>IF(N92="zákl. přenesená",J92,0)</f>
        <v>0</v>
      </c>
      <c r="BH92" s="99">
        <f>IF(N92="sníž. přenesená",J92,0)</f>
        <v>0</v>
      </c>
      <c r="BI92" s="99">
        <f>IF(N92="nulová",J92,0)</f>
        <v>0</v>
      </c>
      <c r="BJ92" s="11" t="s">
        <v>38</v>
      </c>
      <c r="BK92" s="99">
        <f>ROUND(I92*H92,2)</f>
        <v>0</v>
      </c>
      <c r="BL92" s="11" t="s">
        <v>76</v>
      </c>
      <c r="BM92" s="98" t="s">
        <v>86</v>
      </c>
    </row>
    <row r="93" spans="1:65" s="2" customFormat="1" x14ac:dyDescent="0.2">
      <c r="A93" s="19"/>
      <c r="B93" s="20"/>
      <c r="C93" s="19"/>
      <c r="D93" s="100" t="s">
        <v>78</v>
      </c>
      <c r="E93" s="19"/>
      <c r="F93" s="101" t="s">
        <v>85</v>
      </c>
      <c r="G93" s="19"/>
      <c r="H93" s="19"/>
      <c r="I93" s="19"/>
      <c r="J93" s="19"/>
      <c r="K93" s="19"/>
      <c r="L93" s="20"/>
      <c r="M93" s="102"/>
      <c r="N93" s="103"/>
      <c r="O93" s="28"/>
      <c r="P93" s="28"/>
      <c r="Q93" s="28"/>
      <c r="R93" s="28"/>
      <c r="S93" s="28"/>
      <c r="T93" s="2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T93" s="11" t="s">
        <v>78</v>
      </c>
      <c r="AU93" s="11" t="s">
        <v>40</v>
      </c>
    </row>
    <row r="94" spans="1:65" s="2" customFormat="1" ht="14.4" customHeight="1" x14ac:dyDescent="0.2">
      <c r="A94" s="19"/>
      <c r="B94" s="87"/>
      <c r="C94" s="88" t="s">
        <v>87</v>
      </c>
      <c r="D94" s="88" t="s">
        <v>71</v>
      </c>
      <c r="E94" s="89" t="s">
        <v>88</v>
      </c>
      <c r="F94" s="90" t="s">
        <v>89</v>
      </c>
      <c r="G94" s="91" t="s">
        <v>74</v>
      </c>
      <c r="H94" s="92">
        <v>1</v>
      </c>
      <c r="I94" s="93"/>
      <c r="J94" s="93">
        <f>ROUND(I94*H94,2)</f>
        <v>0</v>
      </c>
      <c r="K94" s="90" t="s">
        <v>75</v>
      </c>
      <c r="L94" s="20"/>
      <c r="M94" s="94" t="s">
        <v>0</v>
      </c>
      <c r="N94" s="95" t="s">
        <v>24</v>
      </c>
      <c r="O94" s="96">
        <v>0</v>
      </c>
      <c r="P94" s="96">
        <f>O94*H94</f>
        <v>0</v>
      </c>
      <c r="Q94" s="96">
        <v>0</v>
      </c>
      <c r="R94" s="96">
        <f>Q94*H94</f>
        <v>0</v>
      </c>
      <c r="S94" s="96">
        <v>0</v>
      </c>
      <c r="T94" s="97">
        <f>S94*H94</f>
        <v>0</v>
      </c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R94" s="98" t="s">
        <v>76</v>
      </c>
      <c r="AT94" s="98" t="s">
        <v>71</v>
      </c>
      <c r="AU94" s="98" t="s">
        <v>40</v>
      </c>
      <c r="AY94" s="11" t="s">
        <v>68</v>
      </c>
      <c r="BE94" s="99">
        <f>IF(N94="základní",J94,0)</f>
        <v>0</v>
      </c>
      <c r="BF94" s="99">
        <f>IF(N94="snížená",J94,0)</f>
        <v>0</v>
      </c>
      <c r="BG94" s="99">
        <f>IF(N94="zákl. přenesená",J94,0)</f>
        <v>0</v>
      </c>
      <c r="BH94" s="99">
        <f>IF(N94="sníž. přenesená",J94,0)</f>
        <v>0</v>
      </c>
      <c r="BI94" s="99">
        <f>IF(N94="nulová",J94,0)</f>
        <v>0</v>
      </c>
      <c r="BJ94" s="11" t="s">
        <v>38</v>
      </c>
      <c r="BK94" s="99">
        <f>ROUND(I94*H94,2)</f>
        <v>0</v>
      </c>
      <c r="BL94" s="11" t="s">
        <v>76</v>
      </c>
      <c r="BM94" s="98" t="s">
        <v>90</v>
      </c>
    </row>
    <row r="95" spans="1:65" s="2" customFormat="1" x14ac:dyDescent="0.2">
      <c r="A95" s="19"/>
      <c r="B95" s="20"/>
      <c r="C95" s="19"/>
      <c r="D95" s="100" t="s">
        <v>78</v>
      </c>
      <c r="E95" s="19"/>
      <c r="F95" s="101" t="s">
        <v>89</v>
      </c>
      <c r="G95" s="19"/>
      <c r="H95" s="19"/>
      <c r="I95" s="19"/>
      <c r="J95" s="19"/>
      <c r="K95" s="19"/>
      <c r="L95" s="20"/>
      <c r="M95" s="102"/>
      <c r="N95" s="103"/>
      <c r="O95" s="28"/>
      <c r="P95" s="28"/>
      <c r="Q95" s="28"/>
      <c r="R95" s="28"/>
      <c r="S95" s="28"/>
      <c r="T95" s="2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T95" s="11" t="s">
        <v>78</v>
      </c>
      <c r="AU95" s="11" t="s">
        <v>40</v>
      </c>
    </row>
    <row r="96" spans="1:65" s="2" customFormat="1" ht="14.4" customHeight="1" x14ac:dyDescent="0.2">
      <c r="A96" s="19"/>
      <c r="B96" s="87"/>
      <c r="C96" s="88" t="s">
        <v>83</v>
      </c>
      <c r="D96" s="88" t="s">
        <v>71</v>
      </c>
      <c r="E96" s="89" t="s">
        <v>91</v>
      </c>
      <c r="F96" s="90" t="s">
        <v>92</v>
      </c>
      <c r="G96" s="91" t="s">
        <v>74</v>
      </c>
      <c r="H96" s="92">
        <v>1</v>
      </c>
      <c r="I96" s="93"/>
      <c r="J96" s="93">
        <f>ROUND(I96*H96,2)</f>
        <v>0</v>
      </c>
      <c r="K96" s="90" t="s">
        <v>75</v>
      </c>
      <c r="L96" s="20"/>
      <c r="M96" s="94" t="s">
        <v>0</v>
      </c>
      <c r="N96" s="95" t="s">
        <v>24</v>
      </c>
      <c r="O96" s="96">
        <v>0</v>
      </c>
      <c r="P96" s="96">
        <f>O96*H96</f>
        <v>0</v>
      </c>
      <c r="Q96" s="96">
        <v>0</v>
      </c>
      <c r="R96" s="96">
        <f>Q96*H96</f>
        <v>0</v>
      </c>
      <c r="S96" s="96">
        <v>0</v>
      </c>
      <c r="T96" s="97">
        <f>S96*H96</f>
        <v>0</v>
      </c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R96" s="98" t="s">
        <v>76</v>
      </c>
      <c r="AT96" s="98" t="s">
        <v>71</v>
      </c>
      <c r="AU96" s="98" t="s">
        <v>40</v>
      </c>
      <c r="AY96" s="11" t="s">
        <v>68</v>
      </c>
      <c r="BE96" s="99">
        <f>IF(N96="základní",J96,0)</f>
        <v>0</v>
      </c>
      <c r="BF96" s="99">
        <f>IF(N96="snížená",J96,0)</f>
        <v>0</v>
      </c>
      <c r="BG96" s="99">
        <f>IF(N96="zákl. přenesená",J96,0)</f>
        <v>0</v>
      </c>
      <c r="BH96" s="99">
        <f>IF(N96="sníž. přenesená",J96,0)</f>
        <v>0</v>
      </c>
      <c r="BI96" s="99">
        <f>IF(N96="nulová",J96,0)</f>
        <v>0</v>
      </c>
      <c r="BJ96" s="11" t="s">
        <v>38</v>
      </c>
      <c r="BK96" s="99">
        <f>ROUND(I96*H96,2)</f>
        <v>0</v>
      </c>
      <c r="BL96" s="11" t="s">
        <v>76</v>
      </c>
      <c r="BM96" s="98" t="s">
        <v>93</v>
      </c>
    </row>
    <row r="97" spans="1:65" s="2" customFormat="1" x14ac:dyDescent="0.2">
      <c r="A97" s="19"/>
      <c r="B97" s="20"/>
      <c r="C97" s="19"/>
      <c r="D97" s="100" t="s">
        <v>78</v>
      </c>
      <c r="E97" s="19"/>
      <c r="F97" s="101" t="s">
        <v>92</v>
      </c>
      <c r="G97" s="19"/>
      <c r="H97" s="19"/>
      <c r="I97" s="19"/>
      <c r="J97" s="19"/>
      <c r="K97" s="19"/>
      <c r="L97" s="20"/>
      <c r="M97" s="102"/>
      <c r="N97" s="103"/>
      <c r="O97" s="28"/>
      <c r="P97" s="28"/>
      <c r="Q97" s="28"/>
      <c r="R97" s="28"/>
      <c r="S97" s="28"/>
      <c r="T97" s="2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T97" s="11" t="s">
        <v>78</v>
      </c>
      <c r="AU97" s="11" t="s">
        <v>40</v>
      </c>
    </row>
    <row r="98" spans="1:65" s="8" customFormat="1" x14ac:dyDescent="0.2">
      <c r="B98" s="104"/>
      <c r="D98" s="100" t="s">
        <v>79</v>
      </c>
      <c r="E98" s="105" t="s">
        <v>0</v>
      </c>
      <c r="F98" s="106" t="s">
        <v>94</v>
      </c>
      <c r="H98" s="105" t="s">
        <v>0</v>
      </c>
      <c r="L98" s="104"/>
      <c r="M98" s="107"/>
      <c r="N98" s="108"/>
      <c r="O98" s="108"/>
      <c r="P98" s="108"/>
      <c r="Q98" s="108"/>
      <c r="R98" s="108"/>
      <c r="S98" s="108"/>
      <c r="T98" s="109"/>
      <c r="AT98" s="105" t="s">
        <v>79</v>
      </c>
      <c r="AU98" s="105" t="s">
        <v>40</v>
      </c>
      <c r="AV98" s="8" t="s">
        <v>38</v>
      </c>
      <c r="AW98" s="8" t="s">
        <v>16</v>
      </c>
      <c r="AX98" s="8" t="s">
        <v>37</v>
      </c>
      <c r="AY98" s="105" t="s">
        <v>68</v>
      </c>
    </row>
    <row r="99" spans="1:65" s="9" customFormat="1" x14ac:dyDescent="0.2">
      <c r="B99" s="110"/>
      <c r="D99" s="100" t="s">
        <v>79</v>
      </c>
      <c r="E99" s="111" t="s">
        <v>0</v>
      </c>
      <c r="F99" s="112" t="s">
        <v>38</v>
      </c>
      <c r="H99" s="113">
        <v>1</v>
      </c>
      <c r="L99" s="110"/>
      <c r="M99" s="114"/>
      <c r="N99" s="115"/>
      <c r="O99" s="115"/>
      <c r="P99" s="115"/>
      <c r="Q99" s="115"/>
      <c r="R99" s="115"/>
      <c r="S99" s="115"/>
      <c r="T99" s="116"/>
      <c r="AT99" s="111" t="s">
        <v>79</v>
      </c>
      <c r="AU99" s="111" t="s">
        <v>40</v>
      </c>
      <c r="AV99" s="9" t="s">
        <v>40</v>
      </c>
      <c r="AW99" s="9" t="s">
        <v>16</v>
      </c>
      <c r="AX99" s="9" t="s">
        <v>37</v>
      </c>
      <c r="AY99" s="111" t="s">
        <v>68</v>
      </c>
    </row>
    <row r="100" spans="1:65" s="10" customFormat="1" x14ac:dyDescent="0.2">
      <c r="B100" s="117"/>
      <c r="D100" s="100" t="s">
        <v>79</v>
      </c>
      <c r="E100" s="118" t="s">
        <v>0</v>
      </c>
      <c r="F100" s="119" t="s">
        <v>82</v>
      </c>
      <c r="H100" s="120">
        <v>1</v>
      </c>
      <c r="L100" s="117"/>
      <c r="M100" s="121"/>
      <c r="N100" s="122"/>
      <c r="O100" s="122"/>
      <c r="P100" s="122"/>
      <c r="Q100" s="122"/>
      <c r="R100" s="122"/>
      <c r="S100" s="122"/>
      <c r="T100" s="123"/>
      <c r="AT100" s="118" t="s">
        <v>79</v>
      </c>
      <c r="AU100" s="118" t="s">
        <v>40</v>
      </c>
      <c r="AV100" s="10" t="s">
        <v>83</v>
      </c>
      <c r="AW100" s="10" t="s">
        <v>16</v>
      </c>
      <c r="AX100" s="10" t="s">
        <v>38</v>
      </c>
      <c r="AY100" s="118" t="s">
        <v>68</v>
      </c>
    </row>
    <row r="101" spans="1:65" s="7" customFormat="1" ht="22.95" customHeight="1" x14ac:dyDescent="0.25">
      <c r="B101" s="75"/>
      <c r="D101" s="76" t="s">
        <v>36</v>
      </c>
      <c r="E101" s="85" t="s">
        <v>95</v>
      </c>
      <c r="F101" s="85" t="s">
        <v>96</v>
      </c>
      <c r="J101" s="86">
        <f>BK101</f>
        <v>0</v>
      </c>
      <c r="L101" s="75"/>
      <c r="M101" s="79"/>
      <c r="N101" s="80"/>
      <c r="O101" s="80"/>
      <c r="P101" s="81">
        <f>SUM(P102:P106)</f>
        <v>0</v>
      </c>
      <c r="Q101" s="80"/>
      <c r="R101" s="81">
        <f>SUM(R102:R106)</f>
        <v>0</v>
      </c>
      <c r="S101" s="80"/>
      <c r="T101" s="82">
        <f>SUM(T102:T106)</f>
        <v>0</v>
      </c>
      <c r="AR101" s="76" t="s">
        <v>67</v>
      </c>
      <c r="AT101" s="83" t="s">
        <v>36</v>
      </c>
      <c r="AU101" s="83" t="s">
        <v>38</v>
      </c>
      <c r="AY101" s="76" t="s">
        <v>68</v>
      </c>
      <c r="BK101" s="84">
        <f>SUM(BK102:BK106)</f>
        <v>0</v>
      </c>
    </row>
    <row r="102" spans="1:65" s="2" customFormat="1" ht="14.4" customHeight="1" x14ac:dyDescent="0.2">
      <c r="A102" s="19"/>
      <c r="B102" s="87"/>
      <c r="C102" s="88" t="s">
        <v>67</v>
      </c>
      <c r="D102" s="88" t="s">
        <v>71</v>
      </c>
      <c r="E102" s="89" t="s">
        <v>97</v>
      </c>
      <c r="F102" s="90" t="s">
        <v>96</v>
      </c>
      <c r="G102" s="91" t="s">
        <v>74</v>
      </c>
      <c r="H102" s="92">
        <v>1</v>
      </c>
      <c r="I102" s="93"/>
      <c r="J102" s="93">
        <f>ROUND(I102*H102,2)</f>
        <v>0</v>
      </c>
      <c r="K102" s="90" t="s">
        <v>75</v>
      </c>
      <c r="L102" s="20"/>
      <c r="M102" s="94" t="s">
        <v>0</v>
      </c>
      <c r="N102" s="95" t="s">
        <v>24</v>
      </c>
      <c r="O102" s="96">
        <v>0</v>
      </c>
      <c r="P102" s="96">
        <f>O102*H102</f>
        <v>0</v>
      </c>
      <c r="Q102" s="96">
        <v>0</v>
      </c>
      <c r="R102" s="96">
        <f>Q102*H102</f>
        <v>0</v>
      </c>
      <c r="S102" s="96">
        <v>0</v>
      </c>
      <c r="T102" s="97">
        <f>S102*H102</f>
        <v>0</v>
      </c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R102" s="98" t="s">
        <v>76</v>
      </c>
      <c r="AT102" s="98" t="s">
        <v>71</v>
      </c>
      <c r="AU102" s="98" t="s">
        <v>40</v>
      </c>
      <c r="AY102" s="11" t="s">
        <v>68</v>
      </c>
      <c r="BE102" s="99">
        <f>IF(N102="základní",J102,0)</f>
        <v>0</v>
      </c>
      <c r="BF102" s="99">
        <f>IF(N102="snížená",J102,0)</f>
        <v>0</v>
      </c>
      <c r="BG102" s="99">
        <f>IF(N102="zákl. přenesená",J102,0)</f>
        <v>0</v>
      </c>
      <c r="BH102" s="99">
        <f>IF(N102="sníž. přenesená",J102,0)</f>
        <v>0</v>
      </c>
      <c r="BI102" s="99">
        <f>IF(N102="nulová",J102,0)</f>
        <v>0</v>
      </c>
      <c r="BJ102" s="11" t="s">
        <v>38</v>
      </c>
      <c r="BK102" s="99">
        <f>ROUND(I102*H102,2)</f>
        <v>0</v>
      </c>
      <c r="BL102" s="11" t="s">
        <v>76</v>
      </c>
      <c r="BM102" s="98" t="s">
        <v>98</v>
      </c>
    </row>
    <row r="103" spans="1:65" s="2" customFormat="1" x14ac:dyDescent="0.2">
      <c r="A103" s="19"/>
      <c r="B103" s="20"/>
      <c r="C103" s="19"/>
      <c r="D103" s="100" t="s">
        <v>78</v>
      </c>
      <c r="E103" s="19"/>
      <c r="F103" s="101" t="s">
        <v>96</v>
      </c>
      <c r="G103" s="19"/>
      <c r="H103" s="19"/>
      <c r="I103" s="19"/>
      <c r="J103" s="19"/>
      <c r="K103" s="19"/>
      <c r="L103" s="20"/>
      <c r="M103" s="102"/>
      <c r="N103" s="103"/>
      <c r="O103" s="28"/>
      <c r="P103" s="28"/>
      <c r="Q103" s="28"/>
      <c r="R103" s="28"/>
      <c r="S103" s="28"/>
      <c r="T103" s="2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T103" s="11" t="s">
        <v>78</v>
      </c>
      <c r="AU103" s="11" t="s">
        <v>40</v>
      </c>
    </row>
    <row r="104" spans="1:65" s="8" customFormat="1" x14ac:dyDescent="0.2">
      <c r="B104" s="104"/>
      <c r="D104" s="100" t="s">
        <v>79</v>
      </c>
      <c r="E104" s="105" t="s">
        <v>0</v>
      </c>
      <c r="F104" s="106" t="s">
        <v>99</v>
      </c>
      <c r="H104" s="105" t="s">
        <v>0</v>
      </c>
      <c r="L104" s="104"/>
      <c r="M104" s="107"/>
      <c r="N104" s="108"/>
      <c r="O104" s="108"/>
      <c r="P104" s="108"/>
      <c r="Q104" s="108"/>
      <c r="R104" s="108"/>
      <c r="S104" s="108"/>
      <c r="T104" s="109"/>
      <c r="AT104" s="105" t="s">
        <v>79</v>
      </c>
      <c r="AU104" s="105" t="s">
        <v>40</v>
      </c>
      <c r="AV104" s="8" t="s">
        <v>38</v>
      </c>
      <c r="AW104" s="8" t="s">
        <v>16</v>
      </c>
      <c r="AX104" s="8" t="s">
        <v>37</v>
      </c>
      <c r="AY104" s="105" t="s">
        <v>68</v>
      </c>
    </row>
    <row r="105" spans="1:65" s="9" customFormat="1" x14ac:dyDescent="0.2">
      <c r="B105" s="110"/>
      <c r="D105" s="100" t="s">
        <v>79</v>
      </c>
      <c r="E105" s="111" t="s">
        <v>0</v>
      </c>
      <c r="F105" s="112" t="s">
        <v>38</v>
      </c>
      <c r="H105" s="113">
        <v>1</v>
      </c>
      <c r="L105" s="110"/>
      <c r="M105" s="114"/>
      <c r="N105" s="115"/>
      <c r="O105" s="115"/>
      <c r="P105" s="115"/>
      <c r="Q105" s="115"/>
      <c r="R105" s="115"/>
      <c r="S105" s="115"/>
      <c r="T105" s="116"/>
      <c r="AT105" s="111" t="s">
        <v>79</v>
      </c>
      <c r="AU105" s="111" t="s">
        <v>40</v>
      </c>
      <c r="AV105" s="9" t="s">
        <v>40</v>
      </c>
      <c r="AW105" s="9" t="s">
        <v>16</v>
      </c>
      <c r="AX105" s="9" t="s">
        <v>37</v>
      </c>
      <c r="AY105" s="111" t="s">
        <v>68</v>
      </c>
    </row>
    <row r="106" spans="1:65" s="10" customFormat="1" x14ac:dyDescent="0.2">
      <c r="B106" s="117"/>
      <c r="D106" s="100" t="s">
        <v>79</v>
      </c>
      <c r="E106" s="118" t="s">
        <v>0</v>
      </c>
      <c r="F106" s="119" t="s">
        <v>82</v>
      </c>
      <c r="H106" s="120">
        <v>1</v>
      </c>
      <c r="L106" s="117"/>
      <c r="M106" s="121"/>
      <c r="N106" s="122"/>
      <c r="O106" s="122"/>
      <c r="P106" s="122"/>
      <c r="Q106" s="122"/>
      <c r="R106" s="122"/>
      <c r="S106" s="122"/>
      <c r="T106" s="123"/>
      <c r="AT106" s="118" t="s">
        <v>79</v>
      </c>
      <c r="AU106" s="118" t="s">
        <v>40</v>
      </c>
      <c r="AV106" s="10" t="s">
        <v>83</v>
      </c>
      <c r="AW106" s="10" t="s">
        <v>16</v>
      </c>
      <c r="AX106" s="10" t="s">
        <v>38</v>
      </c>
      <c r="AY106" s="118" t="s">
        <v>68</v>
      </c>
    </row>
    <row r="107" spans="1:65" s="7" customFormat="1" ht="22.95" customHeight="1" x14ac:dyDescent="0.25">
      <c r="B107" s="75"/>
      <c r="D107" s="76" t="s">
        <v>36</v>
      </c>
      <c r="E107" s="85" t="s">
        <v>100</v>
      </c>
      <c r="F107" s="85" t="s">
        <v>101</v>
      </c>
      <c r="J107" s="86">
        <f>BK107</f>
        <v>0</v>
      </c>
      <c r="L107" s="75"/>
      <c r="M107" s="79"/>
      <c r="N107" s="80"/>
      <c r="O107" s="80"/>
      <c r="P107" s="81">
        <f>SUM(P108:P116)</f>
        <v>0</v>
      </c>
      <c r="Q107" s="80"/>
      <c r="R107" s="81">
        <f>SUM(R108:R116)</f>
        <v>0</v>
      </c>
      <c r="S107" s="80"/>
      <c r="T107" s="82">
        <f>SUM(T108:T116)</f>
        <v>0</v>
      </c>
      <c r="AR107" s="76" t="s">
        <v>67</v>
      </c>
      <c r="AT107" s="83" t="s">
        <v>36</v>
      </c>
      <c r="AU107" s="83" t="s">
        <v>38</v>
      </c>
      <c r="AY107" s="76" t="s">
        <v>68</v>
      </c>
      <c r="BK107" s="84">
        <f>SUM(BK108:BK116)</f>
        <v>0</v>
      </c>
    </row>
    <row r="108" spans="1:65" s="2" customFormat="1" ht="14.4" customHeight="1" x14ac:dyDescent="0.2">
      <c r="A108" s="19"/>
      <c r="B108" s="87"/>
      <c r="C108" s="88" t="s">
        <v>102</v>
      </c>
      <c r="D108" s="88" t="s">
        <v>71</v>
      </c>
      <c r="E108" s="89" t="s">
        <v>103</v>
      </c>
      <c r="F108" s="90" t="s">
        <v>104</v>
      </c>
      <c r="G108" s="91" t="s">
        <v>74</v>
      </c>
      <c r="H108" s="92">
        <v>1</v>
      </c>
      <c r="I108" s="93"/>
      <c r="J108" s="93">
        <f>ROUND(I108*H108,2)</f>
        <v>0</v>
      </c>
      <c r="K108" s="90" t="s">
        <v>75</v>
      </c>
      <c r="L108" s="20"/>
      <c r="M108" s="94" t="s">
        <v>0</v>
      </c>
      <c r="N108" s="95" t="s">
        <v>24</v>
      </c>
      <c r="O108" s="96">
        <v>0</v>
      </c>
      <c r="P108" s="96">
        <f>O108*H108</f>
        <v>0</v>
      </c>
      <c r="Q108" s="96">
        <v>0</v>
      </c>
      <c r="R108" s="96">
        <f>Q108*H108</f>
        <v>0</v>
      </c>
      <c r="S108" s="96">
        <v>0</v>
      </c>
      <c r="T108" s="97">
        <f>S108*H108</f>
        <v>0</v>
      </c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R108" s="98" t="s">
        <v>76</v>
      </c>
      <c r="AT108" s="98" t="s">
        <v>71</v>
      </c>
      <c r="AU108" s="98" t="s">
        <v>40</v>
      </c>
      <c r="AY108" s="11" t="s">
        <v>68</v>
      </c>
      <c r="BE108" s="99">
        <f>IF(N108="základní",J108,0)</f>
        <v>0</v>
      </c>
      <c r="BF108" s="99">
        <f>IF(N108="snížená",J108,0)</f>
        <v>0</v>
      </c>
      <c r="BG108" s="99">
        <f>IF(N108="zákl. přenesená",J108,0)</f>
        <v>0</v>
      </c>
      <c r="BH108" s="99">
        <f>IF(N108="sníž. přenesená",J108,0)</f>
        <v>0</v>
      </c>
      <c r="BI108" s="99">
        <f>IF(N108="nulová",J108,0)</f>
        <v>0</v>
      </c>
      <c r="BJ108" s="11" t="s">
        <v>38</v>
      </c>
      <c r="BK108" s="99">
        <f>ROUND(I108*H108,2)</f>
        <v>0</v>
      </c>
      <c r="BL108" s="11" t="s">
        <v>76</v>
      </c>
      <c r="BM108" s="98" t="s">
        <v>105</v>
      </c>
    </row>
    <row r="109" spans="1:65" s="2" customFormat="1" x14ac:dyDescent="0.2">
      <c r="A109" s="19"/>
      <c r="B109" s="20"/>
      <c r="C109" s="19"/>
      <c r="D109" s="100" t="s">
        <v>78</v>
      </c>
      <c r="E109" s="19"/>
      <c r="F109" s="101" t="s">
        <v>104</v>
      </c>
      <c r="G109" s="19"/>
      <c r="H109" s="19"/>
      <c r="I109" s="19"/>
      <c r="J109" s="19"/>
      <c r="K109" s="19"/>
      <c r="L109" s="20"/>
      <c r="M109" s="102"/>
      <c r="N109" s="103"/>
      <c r="O109" s="28"/>
      <c r="P109" s="28"/>
      <c r="Q109" s="28"/>
      <c r="R109" s="28"/>
      <c r="S109" s="28"/>
      <c r="T109" s="2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T109" s="11" t="s">
        <v>78</v>
      </c>
      <c r="AU109" s="11" t="s">
        <v>40</v>
      </c>
    </row>
    <row r="110" spans="1:65" s="2" customFormat="1" ht="14.4" customHeight="1" x14ac:dyDescent="0.2">
      <c r="A110" s="19"/>
      <c r="B110" s="87"/>
      <c r="C110" s="88" t="s">
        <v>106</v>
      </c>
      <c r="D110" s="88" t="s">
        <v>71</v>
      </c>
      <c r="E110" s="89" t="s">
        <v>107</v>
      </c>
      <c r="F110" s="90" t="s">
        <v>108</v>
      </c>
      <c r="G110" s="91" t="s">
        <v>74</v>
      </c>
      <c r="H110" s="92">
        <v>1</v>
      </c>
      <c r="I110" s="93"/>
      <c r="J110" s="93">
        <f>ROUND(I110*H110,2)</f>
        <v>0</v>
      </c>
      <c r="K110" s="90" t="s">
        <v>75</v>
      </c>
      <c r="L110" s="20"/>
      <c r="M110" s="94" t="s">
        <v>0</v>
      </c>
      <c r="N110" s="95" t="s">
        <v>24</v>
      </c>
      <c r="O110" s="96">
        <v>0</v>
      </c>
      <c r="P110" s="96">
        <f>O110*H110</f>
        <v>0</v>
      </c>
      <c r="Q110" s="96">
        <v>0</v>
      </c>
      <c r="R110" s="96">
        <f>Q110*H110</f>
        <v>0</v>
      </c>
      <c r="S110" s="96">
        <v>0</v>
      </c>
      <c r="T110" s="97">
        <f>S110*H110</f>
        <v>0</v>
      </c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R110" s="98" t="s">
        <v>76</v>
      </c>
      <c r="AT110" s="98" t="s">
        <v>71</v>
      </c>
      <c r="AU110" s="98" t="s">
        <v>40</v>
      </c>
      <c r="AY110" s="11" t="s">
        <v>68</v>
      </c>
      <c r="BE110" s="99">
        <f>IF(N110="základní",J110,0)</f>
        <v>0</v>
      </c>
      <c r="BF110" s="99">
        <f>IF(N110="snížená",J110,0)</f>
        <v>0</v>
      </c>
      <c r="BG110" s="99">
        <f>IF(N110="zákl. přenesená",J110,0)</f>
        <v>0</v>
      </c>
      <c r="BH110" s="99">
        <f>IF(N110="sníž. přenesená",J110,0)</f>
        <v>0</v>
      </c>
      <c r="BI110" s="99">
        <f>IF(N110="nulová",J110,0)</f>
        <v>0</v>
      </c>
      <c r="BJ110" s="11" t="s">
        <v>38</v>
      </c>
      <c r="BK110" s="99">
        <f>ROUND(I110*H110,2)</f>
        <v>0</v>
      </c>
      <c r="BL110" s="11" t="s">
        <v>76</v>
      </c>
      <c r="BM110" s="98" t="s">
        <v>109</v>
      </c>
    </row>
    <row r="111" spans="1:65" s="2" customFormat="1" x14ac:dyDescent="0.2">
      <c r="A111" s="19"/>
      <c r="B111" s="20"/>
      <c r="C111" s="19"/>
      <c r="D111" s="100" t="s">
        <v>78</v>
      </c>
      <c r="E111" s="19"/>
      <c r="F111" s="101" t="s">
        <v>108</v>
      </c>
      <c r="G111" s="19"/>
      <c r="H111" s="19"/>
      <c r="I111" s="19"/>
      <c r="J111" s="19"/>
      <c r="K111" s="19"/>
      <c r="L111" s="20"/>
      <c r="M111" s="102"/>
      <c r="N111" s="103"/>
      <c r="O111" s="28"/>
      <c r="P111" s="28"/>
      <c r="Q111" s="28"/>
      <c r="R111" s="28"/>
      <c r="S111" s="28"/>
      <c r="T111" s="2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T111" s="11" t="s">
        <v>78</v>
      </c>
      <c r="AU111" s="11" t="s">
        <v>40</v>
      </c>
    </row>
    <row r="112" spans="1:65" s="2" customFormat="1" ht="14.4" customHeight="1" x14ac:dyDescent="0.2">
      <c r="A112" s="19"/>
      <c r="B112" s="87"/>
      <c r="C112" s="88" t="s">
        <v>110</v>
      </c>
      <c r="D112" s="88" t="s">
        <v>71</v>
      </c>
      <c r="E112" s="89" t="s">
        <v>111</v>
      </c>
      <c r="F112" s="90" t="s">
        <v>112</v>
      </c>
      <c r="G112" s="91" t="s">
        <v>74</v>
      </c>
      <c r="H112" s="92">
        <v>1</v>
      </c>
      <c r="I112" s="93"/>
      <c r="J112" s="93">
        <f>ROUND(I112*H112,2)</f>
        <v>0</v>
      </c>
      <c r="K112" s="90" t="s">
        <v>75</v>
      </c>
      <c r="L112" s="20"/>
      <c r="M112" s="94" t="s">
        <v>0</v>
      </c>
      <c r="N112" s="95" t="s">
        <v>24</v>
      </c>
      <c r="O112" s="96">
        <v>0</v>
      </c>
      <c r="P112" s="96">
        <f>O112*H112</f>
        <v>0</v>
      </c>
      <c r="Q112" s="96">
        <v>0</v>
      </c>
      <c r="R112" s="96">
        <f>Q112*H112</f>
        <v>0</v>
      </c>
      <c r="S112" s="96">
        <v>0</v>
      </c>
      <c r="T112" s="97">
        <f>S112*H112</f>
        <v>0</v>
      </c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R112" s="98" t="s">
        <v>76</v>
      </c>
      <c r="AT112" s="98" t="s">
        <v>71</v>
      </c>
      <c r="AU112" s="98" t="s">
        <v>40</v>
      </c>
      <c r="AY112" s="11" t="s">
        <v>68</v>
      </c>
      <c r="BE112" s="99">
        <f>IF(N112="základní",J112,0)</f>
        <v>0</v>
      </c>
      <c r="BF112" s="99">
        <f>IF(N112="snížená",J112,0)</f>
        <v>0</v>
      </c>
      <c r="BG112" s="99">
        <f>IF(N112="zákl. přenesená",J112,0)</f>
        <v>0</v>
      </c>
      <c r="BH112" s="99">
        <f>IF(N112="sníž. přenesená",J112,0)</f>
        <v>0</v>
      </c>
      <c r="BI112" s="99">
        <f>IF(N112="nulová",J112,0)</f>
        <v>0</v>
      </c>
      <c r="BJ112" s="11" t="s">
        <v>38</v>
      </c>
      <c r="BK112" s="99">
        <f>ROUND(I112*H112,2)</f>
        <v>0</v>
      </c>
      <c r="BL112" s="11" t="s">
        <v>76</v>
      </c>
      <c r="BM112" s="98" t="s">
        <v>113</v>
      </c>
    </row>
    <row r="113" spans="1:51" s="2" customFormat="1" x14ac:dyDescent="0.2">
      <c r="A113" s="19"/>
      <c r="B113" s="20"/>
      <c r="C113" s="19"/>
      <c r="D113" s="100" t="s">
        <v>78</v>
      </c>
      <c r="E113" s="19"/>
      <c r="F113" s="101" t="s">
        <v>112</v>
      </c>
      <c r="G113" s="19"/>
      <c r="H113" s="19"/>
      <c r="I113" s="19"/>
      <c r="J113" s="19"/>
      <c r="K113" s="19"/>
      <c r="L113" s="20"/>
      <c r="M113" s="102"/>
      <c r="N113" s="103"/>
      <c r="O113" s="28"/>
      <c r="P113" s="28"/>
      <c r="Q113" s="28"/>
      <c r="R113" s="28"/>
      <c r="S113" s="28"/>
      <c r="T113" s="2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T113" s="11" t="s">
        <v>78</v>
      </c>
      <c r="AU113" s="11" t="s">
        <v>40</v>
      </c>
    </row>
    <row r="114" spans="1:51" s="8" customFormat="1" x14ac:dyDescent="0.2">
      <c r="B114" s="104"/>
      <c r="D114" s="100" t="s">
        <v>79</v>
      </c>
      <c r="E114" s="105" t="s">
        <v>0</v>
      </c>
      <c r="F114" s="106" t="s">
        <v>114</v>
      </c>
      <c r="H114" s="105" t="s">
        <v>0</v>
      </c>
      <c r="L114" s="104"/>
      <c r="M114" s="107"/>
      <c r="N114" s="108"/>
      <c r="O114" s="108"/>
      <c r="P114" s="108"/>
      <c r="Q114" s="108"/>
      <c r="R114" s="108"/>
      <c r="S114" s="108"/>
      <c r="T114" s="109"/>
      <c r="AT114" s="105" t="s">
        <v>79</v>
      </c>
      <c r="AU114" s="105" t="s">
        <v>40</v>
      </c>
      <c r="AV114" s="8" t="s">
        <v>38</v>
      </c>
      <c r="AW114" s="8" t="s">
        <v>16</v>
      </c>
      <c r="AX114" s="8" t="s">
        <v>37</v>
      </c>
      <c r="AY114" s="105" t="s">
        <v>68</v>
      </c>
    </row>
    <row r="115" spans="1:51" s="9" customFormat="1" x14ac:dyDescent="0.2">
      <c r="B115" s="110"/>
      <c r="D115" s="100" t="s">
        <v>79</v>
      </c>
      <c r="E115" s="111" t="s">
        <v>0</v>
      </c>
      <c r="F115" s="112" t="s">
        <v>38</v>
      </c>
      <c r="H115" s="113">
        <v>1</v>
      </c>
      <c r="L115" s="110"/>
      <c r="M115" s="114"/>
      <c r="N115" s="115"/>
      <c r="O115" s="115"/>
      <c r="P115" s="115"/>
      <c r="Q115" s="115"/>
      <c r="R115" s="115"/>
      <c r="S115" s="115"/>
      <c r="T115" s="116"/>
      <c r="AT115" s="111" t="s">
        <v>79</v>
      </c>
      <c r="AU115" s="111" t="s">
        <v>40</v>
      </c>
      <c r="AV115" s="9" t="s">
        <v>40</v>
      </c>
      <c r="AW115" s="9" t="s">
        <v>16</v>
      </c>
      <c r="AX115" s="9" t="s">
        <v>37</v>
      </c>
      <c r="AY115" s="111" t="s">
        <v>68</v>
      </c>
    </row>
    <row r="116" spans="1:51" s="10" customFormat="1" x14ac:dyDescent="0.2">
      <c r="B116" s="117"/>
      <c r="D116" s="100" t="s">
        <v>79</v>
      </c>
      <c r="E116" s="118" t="s">
        <v>0</v>
      </c>
      <c r="F116" s="119" t="s">
        <v>82</v>
      </c>
      <c r="H116" s="120">
        <v>1</v>
      </c>
      <c r="L116" s="117"/>
      <c r="M116" s="124"/>
      <c r="N116" s="125"/>
      <c r="O116" s="125"/>
      <c r="P116" s="125"/>
      <c r="Q116" s="125"/>
      <c r="R116" s="125"/>
      <c r="S116" s="125"/>
      <c r="T116" s="126"/>
      <c r="AT116" s="118" t="s">
        <v>79</v>
      </c>
      <c r="AU116" s="118" t="s">
        <v>40</v>
      </c>
      <c r="AV116" s="10" t="s">
        <v>83</v>
      </c>
      <c r="AW116" s="10" t="s">
        <v>16</v>
      </c>
      <c r="AX116" s="10" t="s">
        <v>38</v>
      </c>
      <c r="AY116" s="118" t="s">
        <v>68</v>
      </c>
    </row>
    <row r="117" spans="1:51" s="2" customFormat="1" ht="6.9" customHeight="1" x14ac:dyDescent="0.2">
      <c r="A117" s="19"/>
      <c r="B117" s="22"/>
      <c r="C117" s="23"/>
      <c r="D117" s="23"/>
      <c r="E117" s="23"/>
      <c r="F117" s="23"/>
      <c r="G117" s="23"/>
      <c r="H117" s="23"/>
      <c r="I117" s="23"/>
      <c r="J117" s="23"/>
      <c r="K117" s="23"/>
      <c r="L117" s="20"/>
      <c r="M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</row>
  </sheetData>
  <autoFilter ref="C82:K116" xr:uid="{00000000-0009-0000-0000-000001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00 - Vedlejší a ostatní n...</vt:lpstr>
      <vt:lpstr>'00 - Vedlejší a ostatní n...'!Názvy_tisku</vt:lpstr>
      <vt:lpstr>'00 - Vedlejší a ostatní 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JINDRA-NOTEBOOK\Jindra</dc:creator>
  <cp:lastModifiedBy>Zdenek Hruza</cp:lastModifiedBy>
  <cp:lastPrinted>2021-03-19T13:36:07Z</cp:lastPrinted>
  <dcterms:created xsi:type="dcterms:W3CDTF">2020-09-24T10:25:37Z</dcterms:created>
  <dcterms:modified xsi:type="dcterms:W3CDTF">2021-03-19T13:36:28Z</dcterms:modified>
</cp:coreProperties>
</file>