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025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Z025_Pol!$1:$7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Stavba!$A$1:$J$50</definedName>
    <definedName name="_xlnm.Print_Area" localSheetId="3">Z025_Pol!$A$1:$X$20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G9" i="12"/>
  <c r="I9" i="12"/>
  <c r="I8" i="12" s="1"/>
  <c r="K9" i="12"/>
  <c r="K8" i="12" s="1"/>
  <c r="M9" i="12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6" i="12"/>
  <c r="O16" i="12"/>
  <c r="Q16" i="12"/>
  <c r="G17" i="12"/>
  <c r="M17" i="12" s="1"/>
  <c r="M16" i="12" s="1"/>
  <c r="I17" i="12"/>
  <c r="I16" i="12" s="1"/>
  <c r="K17" i="12"/>
  <c r="K16" i="12" s="1"/>
  <c r="O17" i="12"/>
  <c r="Q17" i="12"/>
  <c r="V17" i="12"/>
  <c r="V16" i="12" s="1"/>
  <c r="F41" i="1"/>
  <c r="G41" i="1"/>
  <c r="H41" i="1"/>
  <c r="I41" i="1"/>
  <c r="J40" i="1" s="1"/>
  <c r="I49" i="1" l="1"/>
  <c r="I19" i="1"/>
  <c r="I21" i="1" s="1"/>
  <c r="G25" i="1" s="1"/>
  <c r="G27" i="1" s="1"/>
  <c r="M8" i="12"/>
  <c r="I17" i="1"/>
  <c r="I48" i="1"/>
  <c r="I50" i="1" s="1"/>
  <c r="V8" i="12"/>
  <c r="J38" i="1"/>
  <c r="J41" i="1" s="1"/>
  <c r="J39" i="1"/>
  <c r="J27" i="1"/>
  <c r="J26" i="1"/>
  <c r="G37" i="1"/>
  <c r="F37" i="1"/>
  <c r="J23" i="1"/>
  <c r="J24" i="1"/>
  <c r="J25" i="1"/>
  <c r="E24" i="1"/>
  <c r="E26" i="1"/>
  <c r="J49" i="1" l="1"/>
  <c r="J48" i="1"/>
  <c r="J50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<sst xmlns="http://schemas.openxmlformats.org/spreadsheetml/2006/main" count="165" uniqueCount="115">
  <si>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</si>
  <si>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</si>
  <si>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</si>
  <si>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</si>
  <si>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</si>
  <si>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</si>
  <si>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</si>
  <si>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</si>
  <si>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</si>
  <si>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</si>
  <si>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</si>
  <si>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</si>
  <si>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</si>
  <si>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</si>
  <si>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</si>
  <si>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</si>
  <si>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</si>
  <si>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</si>
  <si>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</si>
  <si>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</si>
  <si>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</si>
  <si>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</si>
  <si>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</si>
  <si>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</si>
  <si>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</si>
  <si>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</si>
  <si>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</si>
  <si>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</si>
  <si>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</si>
  <si>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</si>
  <si>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</si>
  <si>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</si>
  <si>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</si>
  <si>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</si>
  <si>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</si>
  <si>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</si>
  <si>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</si>
  <si>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</si>
  <si>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</si>
  <si>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</si>
  <si>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</si>
  <si>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</si>
  <si>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Z025_R00</t>
  </si>
  <si>
    <t>omyvatelné malby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</si>
  <si>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</si>
  <si>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</si>
  <si>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</si>
  <si>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</si>
  <si>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</si>
  <si>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</si>
  <si>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</si>
  <si>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</si>
  <si>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</si>
  <si>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</si>
  <si>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</si>
  <si>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</si>
  <si>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</si>
  <si>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</si>
  <si>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</si>
  <si>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784</t>
  </si>
  <si>
    <t>Dokončovací práce - malby a tapety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</si>
  <si>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</si>
  <si>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</si>
  <si>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</si>
  <si>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</si>
  <si>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</si>
  <si>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</si>
  <si>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</si>
  <si>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</si>
  <si>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</si>
  <si>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</si>
  <si>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</si>
  <si>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</si>
  <si>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</si>
  <si>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</si>
  <si>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</si>
  <si>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</si>
  <si>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</si>
  <si>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</si>
  <si>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</si>
  <si>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</si>
  <si>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</si>
  <si>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</si>
  <si>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</si>
  <si>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</si>
  <si>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</si>
  <si>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</si>
  <si>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</si>
  <si>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</si>
  <si>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</si>
  <si>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</si>
  <si>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</si>
  <si>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784221101</t>
  </si>
  <si>
    <t>Dvojnásobné bílé malby  ze směsí za sucha dobře otěruvzdorných v místnostech do 3,80 m</t>
  </si>
  <si>
    <t>m2</t>
  </si>
  <si>
    <t>RTS 21/ I</t>
  </si>
  <si>
    <t>Indiv</t>
  </si>
  <si>
    <t>Práce</t>
  </si>
  <si>
    <t>POL1_7</t>
  </si>
  <si>
    <t>784442011</t>
  </si>
  <si>
    <t>Malba disperzní inter.HET Brillant, výška do 3,8 m</t>
  </si>
  <si>
    <t>POL1_</t>
  </si>
  <si>
    <t>dveře šatna třída : 8,00*4</t>
  </si>
  <si>
    <t>VV</t>
  </si>
  <si>
    <t>dveře šatna umývárna : 4,00*4</t>
  </si>
  <si>
    <t>dveře třída umývárna 2x : 8,00*4</t>
  </si>
  <si>
    <t>dveře třída kuchyňka : 4,00*4</t>
  </si>
  <si>
    <t>okénko : 5,00*4</t>
  </si>
  <si>
    <t>005121 R</t>
  </si>
  <si>
    <t>Kč</t>
  </si>
  <si>
    <t>Vlastní</t>
  </si>
  <si>
    <t>CN*0,0056808705 (podíl VRN) na celkové ceně díla : 2204*0,0056808705*1</t>
  </si>
  <si>
    <t>END</t>
  </si>
  <si>
    <t>Z025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</si>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</sst>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view="pageBreakPreview" topLeftCell="B1" zoomScaleNormal="100" zoomScaleSheetLayoutView="100" workbookViewId="0">
      <selection activeCell="I15" sqref="I15:J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82" t="s">
        <v>4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4" t="s">
        <v>23</v>
      </c>
      <c r="C2" s="75"/>
      <c r="D2" s="76"/>
      <c r="E2" s="190" t="s">
        <v>114</v>
      </c>
      <c r="F2" s="191"/>
      <c r="G2" s="191"/>
      <c r="H2" s="191"/>
      <c r="I2" s="191"/>
      <c r="J2" s="192"/>
      <c r="O2" s="1"/>
    </row>
    <row r="3" spans="1:15" ht="27" customHeight="1" x14ac:dyDescent="0.2">
      <c r="A3" s="2"/>
      <c r="B3" s="77" t="s">
        <v>46</v>
      </c>
      <c r="C3" s="75"/>
      <c r="D3" s="78"/>
      <c r="E3" s="193" t="s">
        <v>45</v>
      </c>
      <c r="F3" s="194"/>
      <c r="G3" s="194"/>
      <c r="H3" s="194"/>
      <c r="I3" s="194"/>
      <c r="J3" s="195"/>
    </row>
    <row r="4" spans="1:15" ht="23.25" customHeight="1" x14ac:dyDescent="0.2">
      <c r="A4" s="72">
        <v>860474</v>
      </c>
      <c r="B4" s="79" t="s">
        <v>47</v>
      </c>
      <c r="C4" s="80"/>
      <c r="D4" s="81" t="s">
        <v>113</v>
      </c>
      <c r="E4" s="203" t="s">
        <v>43</v>
      </c>
      <c r="F4" s="204"/>
      <c r="G4" s="204"/>
      <c r="H4" s="204"/>
      <c r="I4" s="204"/>
      <c r="J4" s="205"/>
    </row>
    <row r="5" spans="1:15" ht="24" customHeight="1" x14ac:dyDescent="0.2">
      <c r="A5" s="2"/>
      <c r="B5" s="30" t="s">
        <v>22</v>
      </c>
      <c r="D5" s="208" t="s">
        <v>48</v>
      </c>
      <c r="E5" s="209"/>
      <c r="F5" s="209"/>
      <c r="G5" s="209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0" t="s">
        <v>49</v>
      </c>
      <c r="E6" s="211"/>
      <c r="F6" s="211"/>
      <c r="G6" s="211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2" t="s">
        <v>50</v>
      </c>
      <c r="F7" s="213"/>
      <c r="G7" s="21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97"/>
      <c r="E11" s="197"/>
      <c r="F11" s="197"/>
      <c r="G11" s="197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202"/>
      <c r="E12" s="202"/>
      <c r="F12" s="202"/>
      <c r="G12" s="202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206"/>
      <c r="F13" s="207"/>
      <c r="G13" s="207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196"/>
      <c r="F15" s="196"/>
      <c r="G15" s="198"/>
      <c r="H15" s="198"/>
      <c r="I15" s="198" t="s">
        <v>30</v>
      </c>
      <c r="J15" s="199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87"/>
      <c r="F16" s="188"/>
      <c r="G16" s="187"/>
      <c r="H16" s="188"/>
      <c r="I16" s="187">
        <v>0</v>
      </c>
      <c r="J16" s="189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87"/>
      <c r="F17" s="188"/>
      <c r="G17" s="187"/>
      <c r="H17" s="188"/>
      <c r="I17" s="187">
        <f>Z025_Pol!G8</f>
        <v>0</v>
      </c>
      <c r="J17" s="189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9" t="s">
        <v>63</v>
      </c>
      <c r="B19" s="37" t="s">
        <v>28</v>
      </c>
      <c r="C19" s="60"/>
      <c r="D19" s="61"/>
      <c r="E19" s="187"/>
      <c r="F19" s="188"/>
      <c r="G19" s="187"/>
      <c r="H19" s="188"/>
      <c r="I19" s="187">
        <f>Z025_Pol!G16</f>
        <v>0</v>
      </c>
      <c r="J19" s="189"/>
    </row>
    <row r="20" spans="1:10" ht="23.25" customHeight="1" x14ac:dyDescent="0.2">
      <c r="A20" s="139" t="s">
        <v>64</v>
      </c>
      <c r="B20" s="37" t="s">
        <v>29</v>
      </c>
      <c r="C20" s="60"/>
      <c r="D20" s="61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6" t="s">
        <v>30</v>
      </c>
      <c r="C21" s="62"/>
      <c r="D21" s="63"/>
      <c r="E21" s="200"/>
      <c r="F21" s="201"/>
      <c r="G21" s="200"/>
      <c r="H21" s="201"/>
      <c r="I21" s="200">
        <f>SUM(I16:J20)</f>
        <v>0</v>
      </c>
      <c r="J21" s="219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17">
        <v>0</v>
      </c>
      <c r="H23" s="218"/>
      <c r="I23" s="218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15">
        <v>0</v>
      </c>
      <c r="H24" s="216"/>
      <c r="I24" s="216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17">
        <f>I21</f>
        <v>0</v>
      </c>
      <c r="H25" s="218"/>
      <c r="I25" s="21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85">
        <v>465</v>
      </c>
      <c r="H26" s="186"/>
      <c r="I26" s="186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20">
        <f>ZakladDPHZakl</f>
        <v>0</v>
      </c>
      <c r="H27" s="221"/>
      <c r="I27" s="221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20">
        <v>2682</v>
      </c>
      <c r="H28" s="220"/>
      <c r="I28" s="220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22"/>
      <c r="E33" s="223"/>
      <c r="G33" s="224"/>
      <c r="H33" s="225"/>
      <c r="I33" s="225"/>
      <c r="J33" s="24"/>
    </row>
    <row r="34" spans="1:10" ht="12.75" customHeight="1" x14ac:dyDescent="0.2">
      <c r="A34" s="2"/>
      <c r="B34" s="2"/>
      <c r="D34" s="214" t="s">
        <v>2</v>
      </c>
      <c r="E34" s="214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28"/>
      <c r="D38" s="228"/>
      <c r="E38" s="228"/>
      <c r="F38" s="97">
        <v>0</v>
      </c>
      <c r="G38" s="98">
        <v>2216.52</v>
      </c>
      <c r="H38" s="99"/>
      <c r="I38" s="100">
        <v>2216.52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29" t="s">
        <v>45</v>
      </c>
      <c r="D39" s="229"/>
      <c r="E39" s="229"/>
      <c r="F39" s="103">
        <v>0</v>
      </c>
      <c r="G39" s="104">
        <v>2216.52</v>
      </c>
      <c r="H39" s="104"/>
      <c r="I39" s="105">
        <v>2216.52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28" t="s">
        <v>43</v>
      </c>
      <c r="D40" s="228"/>
      <c r="E40" s="228"/>
      <c r="F40" s="108">
        <v>0</v>
      </c>
      <c r="G40" s="99">
        <v>2216.52</v>
      </c>
      <c r="H40" s="99"/>
      <c r="I40" s="100">
        <v>2216.52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30" t="s">
        <v>55</v>
      </c>
      <c r="C41" s="231"/>
      <c r="D41" s="231"/>
      <c r="E41" s="231"/>
      <c r="F41" s="109">
        <f>SUMIF(A38:A40,"=1",F38:F40)</f>
        <v>0</v>
      </c>
      <c r="G41" s="110">
        <f>SUMIF(A38:A40,"=1",G38:G40)</f>
        <v>2216.52</v>
      </c>
      <c r="H41" s="110">
        <f>SUMIF(A38:A40,"=1",H38:H40)</f>
        <v>0</v>
      </c>
      <c r="I41" s="111">
        <f>SUMIF(A38:A40,"=1",I38:I40)</f>
        <v>2216.52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26" t="s">
        <v>60</v>
      </c>
      <c r="D48" s="227"/>
      <c r="E48" s="227"/>
      <c r="F48" s="137" t="s">
        <v>26</v>
      </c>
      <c r="G48" s="130"/>
      <c r="H48" s="130"/>
      <c r="I48" s="130">
        <f>Z025_Pol!G8</f>
        <v>0</v>
      </c>
      <c r="J48" s="135" t="str">
        <f>IF(I50=0,"",I48/I50*100)</f>
        <v/>
      </c>
    </row>
    <row r="49" spans="1:10" ht="36.75" customHeight="1" x14ac:dyDescent="0.2">
      <c r="A49" s="124"/>
      <c r="B49" s="129" t="s">
        <v>61</v>
      </c>
      <c r="C49" s="226" t="s">
        <v>62</v>
      </c>
      <c r="D49" s="227"/>
      <c r="E49" s="227"/>
      <c r="F49" s="137" t="s">
        <v>63</v>
      </c>
      <c r="G49" s="130"/>
      <c r="H49" s="130"/>
      <c r="I49" s="130">
        <f>Z025_Pol!G16</f>
        <v>0</v>
      </c>
      <c r="J49" s="135" t="str">
        <f>IF(I50=0,"",I49/I50*100)</f>
        <v/>
      </c>
    </row>
    <row r="50" spans="1:10" ht="25.5" customHeight="1" x14ac:dyDescent="0.2">
      <c r="A50" s="125"/>
      <c r="B50" s="131" t="s">
        <v>1</v>
      </c>
      <c r="C50" s="132"/>
      <c r="D50" s="133"/>
      <c r="E50" s="133"/>
      <c r="F50" s="138"/>
      <c r="G50" s="134"/>
      <c r="H50" s="134"/>
      <c r="I50" s="134">
        <f>SUM(I48:I49)</f>
        <v>0</v>
      </c>
      <c r="J50" s="136">
        <f>SUM(J48:J49)</f>
        <v>0</v>
      </c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  <row r="53" spans="1:10" x14ac:dyDescent="0.2">
      <c r="F53" s="83"/>
      <c r="G53" s="83"/>
      <c r="H53" s="83"/>
      <c r="I53" s="83"/>
      <c r="J5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49:E49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view="pageBreakPreview" zoomScaleNormal="100" zoomScaleSheetLayoutView="100" workbookViewId="0">
      <pane ySplit="7" topLeftCell="A8" activePane="bottomLeft" state="frozen"/>
      <selection pane="bottomLeft" activeCell="D13" sqref="D1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65</v>
      </c>
    </row>
    <row r="2" spans="1:60" ht="24.95" customHeight="1" x14ac:dyDescent="0.2">
      <c r="A2" s="140" t="s">
        <v>7</v>
      </c>
      <c r="B2" s="47"/>
      <c r="C2" s="237" t="s">
        <v>114</v>
      </c>
      <c r="D2" s="238"/>
      <c r="E2" s="238"/>
      <c r="F2" s="238"/>
      <c r="G2" s="239"/>
      <c r="AG2" t="s">
        <v>66</v>
      </c>
    </row>
    <row r="3" spans="1:60" ht="24.95" customHeight="1" x14ac:dyDescent="0.2">
      <c r="A3" s="140" t="s">
        <v>8</v>
      </c>
      <c r="B3" s="47"/>
      <c r="C3" s="237"/>
      <c r="D3" s="238"/>
      <c r="E3" s="238"/>
      <c r="F3" s="238"/>
      <c r="G3" s="239"/>
      <c r="AC3" s="122" t="s">
        <v>66</v>
      </c>
      <c r="AG3" t="s">
        <v>67</v>
      </c>
    </row>
    <row r="4" spans="1:60" ht="24.95" customHeight="1" x14ac:dyDescent="0.2">
      <c r="A4" s="141" t="s">
        <v>9</v>
      </c>
      <c r="B4" s="142" t="s">
        <v>113</v>
      </c>
      <c r="C4" s="240" t="s">
        <v>43</v>
      </c>
      <c r="D4" s="241"/>
      <c r="E4" s="241"/>
      <c r="F4" s="241"/>
      <c r="G4" s="242"/>
      <c r="AG4" t="s">
        <v>68</v>
      </c>
    </row>
    <row r="5" spans="1:60" x14ac:dyDescent="0.2">
      <c r="D5" s="10"/>
    </row>
    <row r="6" spans="1:60" ht="38.25" x14ac:dyDescent="0.2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30</v>
      </c>
      <c r="H6" s="147" t="s">
        <v>31</v>
      </c>
      <c r="I6" s="147" t="s">
        <v>75</v>
      </c>
      <c r="J6" s="147" t="s">
        <v>32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  <c r="X6" s="147" t="s">
        <v>89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90</v>
      </c>
      <c r="B8" s="158" t="s">
        <v>59</v>
      </c>
      <c r="C8" s="175" t="s">
        <v>60</v>
      </c>
      <c r="D8" s="159"/>
      <c r="E8" s="160"/>
      <c r="F8" s="161"/>
      <c r="G8" s="162">
        <f>SUMIF(AG9:AG15,"&lt;&gt;NOR",G9:G15)</f>
        <v>0</v>
      </c>
      <c r="H8" s="156"/>
      <c r="I8" s="156">
        <f>SUM(I9:I15)</f>
        <v>-2277.08</v>
      </c>
      <c r="J8" s="156"/>
      <c r="K8" s="156">
        <f>SUM(K9:K15)</f>
        <v>4481.08</v>
      </c>
      <c r="L8" s="156"/>
      <c r="M8" s="156">
        <f>SUM(M9:M15)</f>
        <v>0</v>
      </c>
      <c r="N8" s="156"/>
      <c r="O8" s="156">
        <f>SUM(O9:O15)</f>
        <v>0</v>
      </c>
      <c r="P8" s="156"/>
      <c r="Q8" s="156">
        <f>SUM(Q9:Q15)</f>
        <v>0</v>
      </c>
      <c r="R8" s="156"/>
      <c r="S8" s="156"/>
      <c r="T8" s="156"/>
      <c r="U8" s="156"/>
      <c r="V8" s="156">
        <f>SUM(V9:V15)</f>
        <v>7.83</v>
      </c>
      <c r="W8" s="156"/>
      <c r="X8" s="156"/>
      <c r="AG8" t="s">
        <v>91</v>
      </c>
    </row>
    <row r="9" spans="1:60" ht="22.5" outlineLevel="1" x14ac:dyDescent="0.2">
      <c r="A9" s="169">
        <v>1</v>
      </c>
      <c r="B9" s="170" t="s">
        <v>92</v>
      </c>
      <c r="C9" s="176" t="s">
        <v>93</v>
      </c>
      <c r="D9" s="171" t="s">
        <v>94</v>
      </c>
      <c r="E9" s="172">
        <v>-116</v>
      </c>
      <c r="F9" s="173"/>
      <c r="G9" s="174">
        <f>ROUND(E9*F9,2)</f>
        <v>0</v>
      </c>
      <c r="H9" s="153">
        <v>33.54</v>
      </c>
      <c r="I9" s="153">
        <f>ROUND(E9*H9,2)</f>
        <v>-3890.64</v>
      </c>
      <c r="J9" s="153">
        <v>10.46</v>
      </c>
      <c r="K9" s="153">
        <f>ROUND(E9*J9,2)</f>
        <v>-1213.3599999999999</v>
      </c>
      <c r="L9" s="153">
        <v>21</v>
      </c>
      <c r="M9" s="153">
        <f>G9*(1+L9/100)</f>
        <v>0</v>
      </c>
      <c r="N9" s="153">
        <v>2.2000000000000001E-4</v>
      </c>
      <c r="O9" s="153">
        <f>ROUND(E9*N9,2)</f>
        <v>-0.03</v>
      </c>
      <c r="P9" s="153">
        <v>0</v>
      </c>
      <c r="Q9" s="153">
        <f>ROUND(E9*P9,2)</f>
        <v>0</v>
      </c>
      <c r="R9" s="153"/>
      <c r="S9" s="153" t="s">
        <v>95</v>
      </c>
      <c r="T9" s="153" t="s">
        <v>96</v>
      </c>
      <c r="U9" s="153">
        <v>3.2480000000000002E-2</v>
      </c>
      <c r="V9" s="153">
        <f>ROUND(E9*U9,2)</f>
        <v>-3.77</v>
      </c>
      <c r="W9" s="153"/>
      <c r="X9" s="153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3">
        <v>2</v>
      </c>
      <c r="B10" s="164" t="s">
        <v>99</v>
      </c>
      <c r="C10" s="177" t="s">
        <v>100</v>
      </c>
      <c r="D10" s="165" t="s">
        <v>94</v>
      </c>
      <c r="E10" s="166">
        <v>116</v>
      </c>
      <c r="F10" s="167"/>
      <c r="G10" s="168">
        <f>ROUND(E10*F10,2)</f>
        <v>0</v>
      </c>
      <c r="H10" s="153">
        <v>13.91</v>
      </c>
      <c r="I10" s="153">
        <f>ROUND(E10*H10,2)</f>
        <v>1613.56</v>
      </c>
      <c r="J10" s="153">
        <v>49.09</v>
      </c>
      <c r="K10" s="153">
        <f>ROUND(E10*J10,2)</f>
        <v>5694.44</v>
      </c>
      <c r="L10" s="153">
        <v>21</v>
      </c>
      <c r="M10" s="153">
        <f>G10*(1+L10/100)</f>
        <v>0</v>
      </c>
      <c r="N10" s="153">
        <v>2.7E-4</v>
      </c>
      <c r="O10" s="153">
        <f>ROUND(E10*N10,2)</f>
        <v>0.03</v>
      </c>
      <c r="P10" s="153">
        <v>0</v>
      </c>
      <c r="Q10" s="153">
        <f>ROUND(E10*P10,2)</f>
        <v>0</v>
      </c>
      <c r="R10" s="153"/>
      <c r="S10" s="153" t="s">
        <v>95</v>
      </c>
      <c r="T10" s="153" t="s">
        <v>95</v>
      </c>
      <c r="U10" s="153">
        <v>0.1</v>
      </c>
      <c r="V10" s="153">
        <f>ROUND(E10*U10,2)</f>
        <v>11.6</v>
      </c>
      <c r="W10" s="153"/>
      <c r="X10" s="153" t="s">
        <v>97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1"/>
      <c r="B11" s="152"/>
      <c r="C11" s="178" t="s">
        <v>102</v>
      </c>
      <c r="D11" s="154"/>
      <c r="E11" s="155">
        <v>32</v>
      </c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8"/>
      <c r="Z11" s="148"/>
      <c r="AA11" s="148"/>
      <c r="AB11" s="148"/>
      <c r="AC11" s="148"/>
      <c r="AD11" s="148"/>
      <c r="AE11" s="148"/>
      <c r="AF11" s="148"/>
      <c r="AG11" s="148" t="s">
        <v>103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1"/>
      <c r="B12" s="152"/>
      <c r="C12" s="178" t="s">
        <v>104</v>
      </c>
      <c r="D12" s="154"/>
      <c r="E12" s="155">
        <v>16</v>
      </c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48"/>
      <c r="Z12" s="148"/>
      <c r="AA12" s="148"/>
      <c r="AB12" s="148"/>
      <c r="AC12" s="148"/>
      <c r="AD12" s="148"/>
      <c r="AE12" s="148"/>
      <c r="AF12" s="148"/>
      <c r="AG12" s="148" t="s">
        <v>103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1"/>
      <c r="B13" s="152"/>
      <c r="C13" s="178" t="s">
        <v>105</v>
      </c>
      <c r="D13" s="154"/>
      <c r="E13" s="155">
        <v>32</v>
      </c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48"/>
      <c r="Z13" s="148"/>
      <c r="AA13" s="148"/>
      <c r="AB13" s="148"/>
      <c r="AC13" s="148"/>
      <c r="AD13" s="148"/>
      <c r="AE13" s="148"/>
      <c r="AF13" s="148"/>
      <c r="AG13" s="148" t="s">
        <v>103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1"/>
      <c r="B14" s="152"/>
      <c r="C14" s="178" t="s">
        <v>106</v>
      </c>
      <c r="D14" s="154"/>
      <c r="E14" s="155">
        <v>16</v>
      </c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48"/>
      <c r="Z14" s="148"/>
      <c r="AA14" s="148"/>
      <c r="AB14" s="148"/>
      <c r="AC14" s="148"/>
      <c r="AD14" s="148"/>
      <c r="AE14" s="148"/>
      <c r="AF14" s="148"/>
      <c r="AG14" s="148" t="s">
        <v>103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1"/>
      <c r="B15" s="152"/>
      <c r="C15" s="178" t="s">
        <v>107</v>
      </c>
      <c r="D15" s="154"/>
      <c r="E15" s="155">
        <v>20</v>
      </c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48"/>
      <c r="Z15" s="148"/>
      <c r="AA15" s="148"/>
      <c r="AB15" s="148"/>
      <c r="AC15" s="148"/>
      <c r="AD15" s="148"/>
      <c r="AE15" s="148"/>
      <c r="AF15" s="148"/>
      <c r="AG15" s="148" t="s">
        <v>103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7" t="s">
        <v>90</v>
      </c>
      <c r="B16" s="158" t="s">
        <v>61</v>
      </c>
      <c r="C16" s="175" t="s">
        <v>62</v>
      </c>
      <c r="D16" s="159"/>
      <c r="E16" s="160"/>
      <c r="F16" s="161"/>
      <c r="G16" s="162">
        <f>SUMIF(AG17:AG18,"&lt;&gt;NOR",G17:G18)</f>
        <v>0</v>
      </c>
      <c r="H16" s="156"/>
      <c r="I16" s="156">
        <f>SUM(I17:I18)</f>
        <v>0</v>
      </c>
      <c r="J16" s="156"/>
      <c r="K16" s="156">
        <f>SUM(K17:K18)</f>
        <v>12.52</v>
      </c>
      <c r="L16" s="156"/>
      <c r="M16" s="156">
        <f>SUM(M17:M18)</f>
        <v>0</v>
      </c>
      <c r="N16" s="156"/>
      <c r="O16" s="156">
        <f>SUM(O17:O18)</f>
        <v>0</v>
      </c>
      <c r="P16" s="156"/>
      <c r="Q16" s="156">
        <f>SUM(Q17:Q18)</f>
        <v>0</v>
      </c>
      <c r="R16" s="156"/>
      <c r="S16" s="156"/>
      <c r="T16" s="156"/>
      <c r="U16" s="156"/>
      <c r="V16" s="156">
        <f>SUM(V17:V18)</f>
        <v>0</v>
      </c>
      <c r="W16" s="156"/>
      <c r="X16" s="156"/>
      <c r="AG16" t="s">
        <v>91</v>
      </c>
    </row>
    <row r="17" spans="1:60" outlineLevel="1" x14ac:dyDescent="0.2">
      <c r="A17" s="163">
        <v>3</v>
      </c>
      <c r="B17" s="164" t="s">
        <v>108</v>
      </c>
      <c r="C17" s="177" t="s">
        <v>62</v>
      </c>
      <c r="D17" s="165" t="s">
        <v>109</v>
      </c>
      <c r="E17" s="166">
        <v>12.52064</v>
      </c>
      <c r="F17" s="167"/>
      <c r="G17" s="168">
        <f>ROUND(E17*F17,2)</f>
        <v>0</v>
      </c>
      <c r="H17" s="153">
        <v>0</v>
      </c>
      <c r="I17" s="153">
        <f>ROUND(E17*H17,2)</f>
        <v>0</v>
      </c>
      <c r="J17" s="153">
        <v>1</v>
      </c>
      <c r="K17" s="153">
        <f>ROUND(E17*J17,2)</f>
        <v>12.52</v>
      </c>
      <c r="L17" s="153">
        <v>21</v>
      </c>
      <c r="M17" s="153">
        <f>G17*(1+L17/100)</f>
        <v>0</v>
      </c>
      <c r="N17" s="153">
        <v>0</v>
      </c>
      <c r="O17" s="153">
        <f>ROUND(E17*N17,2)</f>
        <v>0</v>
      </c>
      <c r="P17" s="153">
        <v>0</v>
      </c>
      <c r="Q17" s="153">
        <f>ROUND(E17*P17,2)</f>
        <v>0</v>
      </c>
      <c r="R17" s="153"/>
      <c r="S17" s="153" t="s">
        <v>110</v>
      </c>
      <c r="T17" s="153" t="s">
        <v>96</v>
      </c>
      <c r="U17" s="153">
        <v>0</v>
      </c>
      <c r="V17" s="153">
        <f>ROUND(E17*U17,2)</f>
        <v>0</v>
      </c>
      <c r="W17" s="153"/>
      <c r="X17" s="153" t="s">
        <v>97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51"/>
      <c r="B18" s="152"/>
      <c r="C18" s="178" t="s">
        <v>111</v>
      </c>
      <c r="D18" s="154"/>
      <c r="E18" s="155">
        <v>12.52064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48"/>
      <c r="Z18" s="148"/>
      <c r="AA18" s="148"/>
      <c r="AB18" s="148"/>
      <c r="AC18" s="148"/>
      <c r="AD18" s="148"/>
      <c r="AE18" s="148"/>
      <c r="AF18" s="148"/>
      <c r="AG18" s="148" t="s">
        <v>103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3"/>
      <c r="B19" s="4"/>
      <c r="C19" s="179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v>15</v>
      </c>
      <c r="AF19">
        <v>21</v>
      </c>
      <c r="AG19" t="s">
        <v>77</v>
      </c>
    </row>
    <row r="20" spans="1:60" x14ac:dyDescent="0.2">
      <c r="C20" s="180"/>
      <c r="D20" s="10"/>
      <c r="AG20" t="s">
        <v>112</v>
      </c>
    </row>
    <row r="21" spans="1:60" x14ac:dyDescent="0.2">
      <c r="D21" s="10"/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Z025_Pol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Z025_Pol!Názvy_tisku</vt:lpstr>
      <vt:lpstr>oadresa</vt:lpstr>
      <vt:lpstr>Stavba!Objednatel</vt:lpstr>
      <vt:lpstr>Stavba!Objekt</vt:lpstr>
      <vt:lpstr>Stavba!Oblast_tisku</vt:lpstr>
      <vt:lpstr>Z025_Pol!Oblast_tisku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2021-07-14T12:48:39Z</dcterms:modified>
</cp:coreProperties>
</file>