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FCA394C3-DD58-4B2B-B506-D71681A1C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42" i="2"/>
  <c r="D1" i="2"/>
  <c r="E42" i="2"/>
  <c r="E39" i="2"/>
  <c r="G39" i="2"/>
  <c r="E28" i="2"/>
  <c r="G28" i="2" s="1"/>
  <c r="E35" i="2"/>
  <c r="G35" i="2" s="1"/>
  <c r="E19" i="2"/>
  <c r="G19" i="2" s="1"/>
  <c r="E9" i="2" l="1"/>
  <c r="G9" i="2" s="1"/>
  <c r="E5" i="2" l="1"/>
  <c r="E8" i="2"/>
  <c r="E47" i="2"/>
  <c r="G47" i="2" s="1"/>
  <c r="E46" i="2" l="1"/>
  <c r="G46" i="2" s="1"/>
  <c r="E40" i="2"/>
  <c r="G40" i="2" s="1"/>
  <c r="E41" i="2"/>
  <c r="G41" i="2" s="1"/>
  <c r="E21" i="2" l="1"/>
  <c r="G21" i="2" s="1"/>
  <c r="E18" i="2"/>
  <c r="G18" i="2" s="1"/>
  <c r="E43" i="2"/>
  <c r="G43" i="2" s="1"/>
  <c r="E32" i="2"/>
  <c r="G32" i="2" s="1"/>
  <c r="E25" i="2"/>
  <c r="E15" i="2"/>
  <c r="G15" i="2" s="1"/>
  <c r="E45" i="2"/>
  <c r="G45" i="2" s="1"/>
  <c r="E11" i="2"/>
  <c r="E48" i="2" s="1"/>
  <c r="G8" i="2"/>
  <c r="G11" i="2" l="1"/>
  <c r="G48" i="2" s="1"/>
  <c r="G25" i="2"/>
  <c r="G49" i="2" l="1"/>
  <c r="D49" i="2"/>
  <c r="G55" i="2" l="1"/>
  <c r="G56" i="2" s="1"/>
</calcChain>
</file>

<file path=xl/sharedStrings.xml><?xml version="1.0" encoding="utf-8"?>
<sst xmlns="http://schemas.openxmlformats.org/spreadsheetml/2006/main" count="181" uniqueCount="49">
  <si>
    <t>1. tarif</t>
  </si>
  <si>
    <t>3. tarif</t>
  </si>
  <si>
    <t>4. tarif</t>
  </si>
  <si>
    <t>2. tarif</t>
  </si>
  <si>
    <t>Jednotka</t>
  </si>
  <si>
    <t xml:space="preserve">Cena </t>
  </si>
  <si>
    <t xml:space="preserve">Počet </t>
  </si>
  <si>
    <t xml:space="preserve"> DPH</t>
  </si>
  <si>
    <t xml:space="preserve"> / Jednotka</t>
  </si>
  <si>
    <t>jednotek</t>
  </si>
  <si>
    <t>bez DPH</t>
  </si>
  <si>
    <t>(v %)</t>
  </si>
  <si>
    <t>vč. DPH</t>
  </si>
  <si>
    <t>(bez DPH)</t>
  </si>
  <si>
    <t>za měsíc</t>
  </si>
  <si>
    <t>1 SIM</t>
  </si>
  <si>
    <t xml:space="preserve">/ Minuta </t>
  </si>
  <si>
    <t>minut</t>
  </si>
  <si>
    <t>1 minuta</t>
  </si>
  <si>
    <t>Počet / ks</t>
  </si>
  <si>
    <t>1 SMS</t>
  </si>
  <si>
    <t>odchozí hovory nad rámec volných minut</t>
  </si>
  <si>
    <t>odchozí SMS nad rámec volných jednotek</t>
  </si>
  <si>
    <t xml:space="preserve"> - s FUP 3GB</t>
  </si>
  <si>
    <t xml:space="preserve"> - s FUP 30 GB</t>
  </si>
  <si>
    <t>Datové služby - k hlasovému tarifu</t>
  </si>
  <si>
    <t>Datové služby - modem nebo datová karta</t>
  </si>
  <si>
    <t>Hodnotící kritérium - Cena za hlasové  a datové služby</t>
  </si>
  <si>
    <t xml:space="preserve"> - s FUP 1,5 GB</t>
  </si>
  <si>
    <t>- odeslání  SMS</t>
  </si>
  <si>
    <t>za 1 kalen. měsíc</t>
  </si>
  <si>
    <t>Výše finančního bonusu po dobu plnění na nákup telekomunikačních zařízení</t>
  </si>
  <si>
    <t xml:space="preserve"> DPH     </t>
  </si>
  <si>
    <t>Další poplatky, slevy</t>
  </si>
  <si>
    <t>NABÍDKOVÁ CENA  BEZ DPH</t>
  </si>
  <si>
    <t>NABÍDKOVÁ CENA  VČETNĚ 21% DPH</t>
  </si>
  <si>
    <t>Celková cena za 1 měsíc bez DPH/vcetne DPH</t>
  </si>
  <si>
    <t>Celková cena za celou dobu plnění (24 měsíců) bez DPH/vcetne DPH</t>
  </si>
  <si>
    <t xml:space="preserve"> - s FUP 10GB</t>
  </si>
  <si>
    <t xml:space="preserve"> - s FUP 3 GB</t>
  </si>
  <si>
    <t xml:space="preserve"> - s FUP 10 GB</t>
  </si>
  <si>
    <t>- měsíční paušál neomezené volání a SMS, 3 GB datových služeb</t>
  </si>
  <si>
    <t xml:space="preserve"> - neomezeně 30 GB plnou rychlostí, potom omezeně</t>
  </si>
  <si>
    <t>- jednotná cena za volání do všech mobilních a pevných sítí v rámci EU (EEA)</t>
  </si>
  <si>
    <t>- jednotná cena za volání do všech mobilních a pevných sítí v ČR</t>
  </si>
  <si>
    <t>- měsíční paušál 15 volných minut a 10 volných SMS a 400 MB datových služeb</t>
  </si>
  <si>
    <t>- měsíční paušál 50 volných minut a 10 volných SMS a 2 GB datových služeb</t>
  </si>
  <si>
    <t>- měsíční paušál neomezené hlasové volání a SMS, datové služby 20 GB plnou rychlostí, poté omezeně na 10GB</t>
  </si>
  <si>
    <t xml:space="preserve"> - s FUP 13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</si>
</sst>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164" fontId="3" fillId="0" borderId="6" xfId="0" applyNumberFormat="1" applyFont="1" applyFill="1" applyBorder="1" applyAlignment="1" applyProtection="1">
      <alignment horizontal="right" vertical="center"/>
      <protection hidden="1"/>
    </xf>
    <xf numFmtId="164" fontId="3" fillId="0" borderId="7" xfId="0" applyNumberFormat="1" applyFont="1" applyFill="1" applyBorder="1" applyAlignment="1" applyProtection="1">
      <alignment horizontal="right" vertical="center"/>
      <protection hidden="1"/>
    </xf>
    <xf numFmtId="164" fontId="3" fillId="0" borderId="0" xfId="0" applyNumberFormat="1" applyFont="1" applyFill="1" applyBorder="1" applyAlignment="1" applyProtection="1">
      <alignment horizontal="right" vertical="center"/>
      <protection hidden="1"/>
    </xf>
    <xf numFmtId="164" fontId="3" fillId="0" borderId="8" xfId="0" applyNumberFormat="1" applyFont="1" applyFill="1" applyBorder="1" applyAlignment="1" applyProtection="1">
      <alignment horizontal="right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164" fontId="3" fillId="0" borderId="11" xfId="0" applyNumberFormat="1" applyFont="1" applyFill="1" applyBorder="1" applyAlignment="1" applyProtection="1">
      <alignment horizontal="right" vertical="center"/>
      <protection hidden="1"/>
    </xf>
    <xf numFmtId="1" fontId="4" fillId="0" borderId="9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/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44" fontId="4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49" fontId="3" fillId="0" borderId="16" xfId="0" applyNumberFormat="1" applyFont="1" applyFill="1" applyBorder="1" applyAlignment="1" applyProtection="1">
      <alignment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164" fontId="3" fillId="0" borderId="17" xfId="0" applyNumberFormat="1" applyFont="1" applyFill="1" applyBorder="1" applyAlignment="1" applyProtection="1">
      <alignment horizontal="right" vertical="center"/>
      <protection hidden="1"/>
    </xf>
    <xf numFmtId="164" fontId="3" fillId="0" borderId="19" xfId="0" applyNumberFormat="1" applyFont="1" applyFill="1" applyBorder="1" applyAlignment="1" applyProtection="1">
      <alignment horizontal="right" vertical="center"/>
      <protection hidden="1"/>
    </xf>
    <xf numFmtId="49" fontId="3" fillId="0" borderId="21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 applyProtection="1">
      <alignment horizontal="right" vertical="center"/>
      <protection hidden="1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vertical="center"/>
      <protection hidden="1"/>
    </xf>
    <xf numFmtId="164" fontId="3" fillId="0" borderId="24" xfId="0" applyNumberFormat="1" applyFont="1" applyFill="1" applyBorder="1" applyAlignment="1" applyProtection="1">
      <alignment horizontal="right" vertical="center"/>
      <protection hidden="1"/>
    </xf>
    <xf numFmtId="44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1" fontId="4" fillId="0" borderId="22" xfId="0" applyNumberFormat="1" applyFont="1" applyFill="1" applyBorder="1" applyAlignment="1" applyProtection="1">
      <alignment horizontal="center" vertical="center"/>
      <protection hidden="1"/>
    </xf>
    <xf numFmtId="164" fontId="3" fillId="0" borderId="26" xfId="0" applyNumberFormat="1" applyFont="1" applyFill="1" applyBorder="1" applyAlignment="1" applyProtection="1">
      <alignment horizontal="right" vertical="center"/>
      <protection hidden="1"/>
    </xf>
    <xf numFmtId="0" fontId="3" fillId="0" borderId="16" xfId="0" applyFont="1" applyBorder="1" applyAlignment="1">
      <alignment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164" fontId="3" fillId="0" borderId="29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/>
    <xf numFmtId="0" fontId="0" fillId="0" borderId="0" xfId="0" applyFill="1"/>
    <xf numFmtId="49" fontId="2" fillId="3" borderId="30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center"/>
      <protection hidden="1"/>
    </xf>
    <xf numFmtId="49" fontId="2" fillId="3" borderId="11" xfId="0" applyNumberFormat="1" applyFont="1" applyFill="1" applyBorder="1" applyAlignment="1" applyProtection="1">
      <alignment horizontal="center" vertical="top"/>
      <protection locked="0"/>
    </xf>
    <xf numFmtId="0" fontId="2" fillId="3" borderId="9" xfId="0" applyFont="1" applyFill="1" applyBorder="1" applyAlignment="1" applyProtection="1">
      <alignment horizontal="center" vertical="top"/>
      <protection hidden="1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32" xfId="0" applyFont="1" applyFill="1" applyBorder="1" applyAlignment="1" applyProtection="1">
      <alignment horizontal="center" vertical="top"/>
      <protection hidden="1"/>
    </xf>
    <xf numFmtId="49" fontId="2" fillId="3" borderId="33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31" xfId="0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 vertical="top"/>
      <protection hidden="1"/>
    </xf>
    <xf numFmtId="0" fontId="2" fillId="4" borderId="5" xfId="0" applyFont="1" applyFill="1" applyBorder="1" applyAlignment="1" applyProtection="1">
      <alignment horizontal="center" vertical="top"/>
      <protection hidden="1"/>
    </xf>
    <xf numFmtId="0" fontId="2" fillId="4" borderId="5" xfId="0" applyFont="1" applyFill="1" applyBorder="1" applyAlignment="1" applyProtection="1">
      <alignment horizontal="center" vertical="top"/>
      <protection locked="0"/>
    </xf>
    <xf numFmtId="0" fontId="2" fillId="4" borderId="28" xfId="0" applyFont="1" applyFill="1" applyBorder="1" applyAlignment="1" applyProtection="1">
      <alignment horizontal="center" vertical="top"/>
      <protection hidden="1"/>
    </xf>
    <xf numFmtId="0" fontId="1" fillId="3" borderId="15" xfId="0" applyFont="1" applyFill="1" applyBorder="1" applyAlignment="1" applyProtection="1">
      <alignment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1" fillId="3" borderId="27" xfId="0" applyNumberFormat="1" applyFont="1" applyFill="1" applyBorder="1" applyAlignment="1" applyProtection="1">
      <alignment horizontal="center" vertical="center"/>
      <protection hidden="1"/>
    </xf>
    <xf numFmtId="164" fontId="1" fillId="3" borderId="3" xfId="0" applyNumberFormat="1" applyFont="1" applyFill="1" applyBorder="1" applyAlignment="1" applyProtection="1">
      <alignment vertical="center"/>
      <protection hidden="1"/>
    </xf>
    <xf numFmtId="0" fontId="0" fillId="3" borderId="2" xfId="0" applyFill="1" applyBorder="1"/>
    <xf numFmtId="0" fontId="0" fillId="3" borderId="3" xfId="0" applyFill="1" applyBorder="1"/>
    <xf numFmtId="0" fontId="6" fillId="3" borderId="15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/>
    <xf numFmtId="164" fontId="6" fillId="3" borderId="3" xfId="0" applyNumberFormat="1" applyFont="1" applyFill="1" applyBorder="1"/>
    <xf numFmtId="49" fontId="2" fillId="4" borderId="10" xfId="0" applyNumberFormat="1" applyFont="1" applyFill="1" applyBorder="1" applyAlignment="1" applyProtection="1">
      <alignment horizontal="center"/>
      <protection locked="0"/>
    </xf>
    <xf numFmtId="49" fontId="2" fillId="4" borderId="5" xfId="0" applyNumberFormat="1" applyFont="1" applyFill="1" applyBorder="1" applyAlignment="1" applyProtection="1">
      <alignment horizontal="center" vertical="top"/>
      <protection locked="0"/>
    </xf>
    <xf numFmtId="0" fontId="2" fillId="4" borderId="35" xfId="0" applyFont="1" applyFill="1" applyBorder="1" applyAlignment="1" applyProtection="1">
      <alignment horizontal="left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49" fontId="2" fillId="4" borderId="9" xfId="0" applyNumberFormat="1" applyFont="1" applyFill="1" applyBorder="1" applyAlignment="1" applyProtection="1">
      <alignment horizontal="center" vertical="top"/>
      <protection locked="0"/>
    </xf>
    <xf numFmtId="0" fontId="2" fillId="4" borderId="9" xfId="0" applyFont="1" applyFill="1" applyBorder="1" applyAlignment="1" applyProtection="1">
      <alignment horizontal="center" vertical="top"/>
      <protection locked="0"/>
    </xf>
    <xf numFmtId="0" fontId="2" fillId="4" borderId="8" xfId="0" applyFont="1" applyFill="1" applyBorder="1" applyAlignment="1" applyProtection="1">
      <alignment horizontal="center" vertical="top"/>
      <protection hidden="1"/>
    </xf>
    <xf numFmtId="49" fontId="2" fillId="4" borderId="15" xfId="0" applyNumberFormat="1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hidden="1"/>
    </xf>
    <xf numFmtId="49" fontId="2" fillId="3" borderId="15" xfId="0" applyNumberFormat="1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/>
    <xf numFmtId="49" fontId="2" fillId="3" borderId="34" xfId="0" applyNumberFormat="1" applyFont="1" applyFill="1" applyBorder="1" applyAlignment="1" applyProtection="1">
      <alignment horizontal="center" vertical="center"/>
      <protection locked="0"/>
    </xf>
    <xf numFmtId="164" fontId="1" fillId="3" borderId="33" xfId="0" applyNumberFormat="1" applyFont="1" applyFill="1" applyBorder="1" applyAlignment="1" applyProtection="1">
      <alignment horizontal="right" vertical="center"/>
      <protection hidden="1"/>
    </xf>
    <xf numFmtId="0" fontId="1" fillId="3" borderId="5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164" fontId="3" fillId="0" borderId="22" xfId="0" applyNumberFormat="1" applyFont="1" applyFill="1" applyBorder="1" applyAlignment="1" applyProtection="1">
      <alignment horizontal="right" vertical="center"/>
      <protection hidden="1"/>
    </xf>
    <xf numFmtId="0" fontId="2" fillId="3" borderId="39" xfId="0" applyFont="1" applyFill="1" applyBorder="1" applyAlignment="1" applyProtection="1">
      <alignment horizontal="center" vertical="top"/>
      <protection hidden="1"/>
    </xf>
    <xf numFmtId="164" fontId="1" fillId="3" borderId="28" xfId="0" applyNumberFormat="1" applyFont="1" applyFill="1" applyBorder="1" applyAlignment="1" applyProtection="1">
      <alignment horizontal="right" vertical="center"/>
      <protection hidden="1"/>
    </xf>
    <xf numFmtId="0" fontId="0" fillId="0" borderId="8" xfId="0" applyBorder="1"/>
    <xf numFmtId="164" fontId="1" fillId="0" borderId="8" xfId="0" applyNumberFormat="1" applyFont="1" applyFill="1" applyBorder="1" applyAlignment="1" applyProtection="1">
      <alignment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hidden="1"/>
    </xf>
    <xf numFmtId="164" fontId="3" fillId="0" borderId="40" xfId="0" applyNumberFormat="1" applyFont="1" applyFill="1" applyBorder="1" applyAlignment="1" applyProtection="1">
      <alignment horizontal="right" vertical="center"/>
      <protection hidden="1"/>
    </xf>
    <xf numFmtId="164" fontId="3" fillId="0" borderId="23" xfId="0" applyNumberFormat="1" applyFont="1" applyFill="1" applyBorder="1" applyAlignment="1" applyProtection="1">
      <alignment horizontal="right" vertical="center"/>
      <protection hidden="1"/>
    </xf>
    <xf numFmtId="1" fontId="4" fillId="0" borderId="41" xfId="0" applyNumberFormat="1" applyFont="1" applyFill="1" applyBorder="1" applyAlignment="1" applyProtection="1">
      <alignment horizontal="center" vertical="center"/>
      <protection hidden="1"/>
    </xf>
    <xf numFmtId="164" fontId="4" fillId="0" borderId="20" xfId="0" applyNumberFormat="1" applyFont="1" applyFill="1" applyBorder="1" applyAlignment="1" applyProtection="1">
      <alignment horizontal="right" vertical="center"/>
      <protection locked="0"/>
    </xf>
    <xf numFmtId="164" fontId="4" fillId="0" borderId="23" xfId="0" applyNumberFormat="1" applyFont="1" applyFill="1" applyBorder="1" applyAlignment="1" applyProtection="1">
      <alignment horizontal="right" vertical="center"/>
      <protection locked="0"/>
    </xf>
    <xf numFmtId="49" fontId="3" fillId="0" borderId="42" xfId="0" applyNumberFormat="1" applyFont="1" applyFill="1" applyBorder="1" applyAlignment="1" applyProtection="1">
      <alignment vertical="center"/>
      <protection hidden="1"/>
    </xf>
    <xf numFmtId="164" fontId="4" fillId="0" borderId="10" xfId="0" applyNumberFormat="1" applyFont="1" applyFill="1" applyBorder="1" applyAlignment="1" applyProtection="1">
      <alignment horizontal="righ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164" fontId="4" fillId="0" borderId="46" xfId="0" applyNumberFormat="1" applyFont="1" applyFill="1" applyBorder="1" applyAlignment="1" applyProtection="1">
      <alignment horizontal="right" vertical="center"/>
      <protection locked="0"/>
    </xf>
    <xf numFmtId="164" fontId="3" fillId="0" borderId="46" xfId="0" applyNumberFormat="1" applyFont="1" applyFill="1" applyBorder="1" applyAlignment="1" applyProtection="1">
      <alignment horizontal="right" vertical="center"/>
      <protection hidden="1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49" fontId="8" fillId="0" borderId="4" xfId="0" applyNumberFormat="1" applyFont="1" applyFill="1" applyBorder="1" applyAlignment="1" applyProtection="1">
      <protection hidden="1"/>
    </xf>
    <xf numFmtId="49" fontId="8" fillId="0" borderId="4" xfId="0" applyNumberFormat="1" applyFont="1" applyFill="1" applyBorder="1" applyAlignment="1" applyProtection="1">
      <alignment vertical="center" wrapText="1"/>
      <protection hidden="1"/>
    </xf>
    <xf numFmtId="0" fontId="8" fillId="0" borderId="22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center"/>
    </xf>
    <xf numFmtId="0" fontId="8" fillId="0" borderId="25" xfId="0" applyFont="1" applyBorder="1" applyAlignment="1">
      <alignment vertical="center"/>
    </xf>
    <xf numFmtId="44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hidden="1"/>
    </xf>
    <xf numFmtId="1" fontId="4" fillId="0" borderId="48" xfId="0" applyNumberFormat="1" applyFont="1" applyFill="1" applyBorder="1" applyAlignment="1" applyProtection="1">
      <alignment horizontal="center" vertical="center"/>
      <protection hidden="1"/>
    </xf>
    <xf numFmtId="44" fontId="4" fillId="0" borderId="47" xfId="0" applyNumberFormat="1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hidden="1"/>
    </xf>
    <xf numFmtId="44" fontId="4" fillId="0" borderId="46" xfId="0" applyNumberFormat="1" applyFont="1" applyFill="1" applyBorder="1" applyAlignment="1" applyProtection="1">
      <alignment horizontal="center" vertical="center"/>
      <protection locked="0"/>
    </xf>
    <xf numFmtId="1" fontId="4" fillId="0" borderId="50" xfId="0" applyNumberFormat="1" applyFont="1" applyFill="1" applyBorder="1" applyAlignment="1" applyProtection="1">
      <alignment horizontal="center" vertical="center"/>
      <protection hidden="1"/>
    </xf>
    <xf numFmtId="164" fontId="3" fillId="0" borderId="50" xfId="0" applyNumberFormat="1" applyFont="1" applyFill="1" applyBorder="1" applyAlignment="1" applyProtection="1">
      <alignment horizontal="right" vertical="center"/>
      <protection hidden="1"/>
    </xf>
    <xf numFmtId="164" fontId="3" fillId="0" borderId="49" xfId="0" applyNumberFormat="1" applyFont="1" applyFill="1" applyBorder="1" applyAlignment="1" applyProtection="1">
      <alignment horizontal="right" vertical="center"/>
      <protection hidden="1"/>
    </xf>
    <xf numFmtId="0" fontId="2" fillId="4" borderId="35" xfId="0" applyFont="1" applyFill="1" applyBorder="1" applyAlignment="1" applyProtection="1">
      <alignment horizontal="left" vertical="center"/>
      <protection hidden="1"/>
    </xf>
    <xf numFmtId="0" fontId="2" fillId="4" borderId="38" xfId="0" applyFont="1" applyFill="1" applyBorder="1" applyAlignment="1" applyProtection="1">
      <alignment horizontal="left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0" fontId="2" fillId="3" borderId="35" xfId="0" applyFont="1" applyFill="1" applyBorder="1" applyAlignment="1" applyProtection="1">
      <alignment horizontal="left" vertical="center"/>
      <protection hidden="1"/>
    </xf>
    <xf numFmtId="0" fontId="2" fillId="3" borderId="14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left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164" fontId="1" fillId="3" borderId="2" xfId="0" applyNumberFormat="1" applyFont="1" applyFill="1" applyBorder="1" applyAlignment="1" applyProtection="1">
      <alignment horizontal="right" vertical="center"/>
      <protection hidden="1"/>
    </xf>
    <xf numFmtId="164" fontId="1" fillId="3" borderId="37" xfId="0" applyNumberFormat="1" applyFont="1" applyFill="1" applyBorder="1" applyAlignment="1" applyProtection="1">
      <alignment horizontal="right" vertical="center"/>
      <protection hidden="1"/>
    </xf>
    <xf numFmtId="0" fontId="2" fillId="3" borderId="43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left" vertical="center"/>
      <protection hidden="1"/>
    </xf>
    <xf numFmtId="0" fontId="2" fillId="3" borderId="45" xfId="0" applyFont="1" applyFill="1" applyBorder="1" applyAlignment="1" applyProtection="1">
      <alignment horizontal="left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  <protection locked="0"/>
    </xf>
    <xf numFmtId="1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19" zoomScaleNormal="100" workbookViewId="0">
      <selection activeCell="G56" sqref="G56"/>
    </sheetView>
  </sheetViews>
  <sheetFormatPr defaultRowHeight="12.75" x14ac:dyDescent="0.2"/>
  <cols>
    <col min="1" max="1" width="67.28515625" bestFit="1" customWidth="1"/>
    <col min="2" max="2" width="11" bestFit="1" customWidth="1"/>
    <col min="3" max="3" width="11" customWidth="1"/>
    <col min="4" max="4" width="9.85546875" customWidth="1"/>
    <col min="5" max="5" width="15" bestFit="1" customWidth="1"/>
    <col min="6" max="6" width="5.85546875" customWidth="1"/>
    <col min="7" max="7" width="18.5703125" customWidth="1"/>
    <col min="10" max="10" width="11" bestFit="1" customWidth="1"/>
  </cols>
  <sheetData>
    <row r="1" spans="1:10" ht="13.5" thickBot="1" x14ac:dyDescent="0.25">
      <c r="A1" s="21" t="s">
        <v>27</v>
      </c>
      <c r="B1" s="1"/>
      <c r="C1" s="2"/>
      <c r="D1" s="3">
        <f>SUM(D5,D15,D25,D32)</f>
        <v>350</v>
      </c>
      <c r="E1" s="3"/>
      <c r="F1" s="4"/>
      <c r="G1" s="5"/>
      <c r="J1" s="116"/>
    </row>
    <row r="2" spans="1:10" x14ac:dyDescent="0.2">
      <c r="A2" s="132" t="s">
        <v>0</v>
      </c>
      <c r="B2" s="135" t="s">
        <v>4</v>
      </c>
      <c r="C2" s="43" t="s">
        <v>5</v>
      </c>
      <c r="D2" s="44" t="s">
        <v>6</v>
      </c>
      <c r="E2" s="44" t="s">
        <v>5</v>
      </c>
      <c r="F2" s="45" t="s">
        <v>7</v>
      </c>
      <c r="G2" s="46" t="s">
        <v>5</v>
      </c>
    </row>
    <row r="3" spans="1:10" x14ac:dyDescent="0.2">
      <c r="A3" s="133"/>
      <c r="B3" s="136"/>
      <c r="C3" s="47" t="s">
        <v>8</v>
      </c>
      <c r="D3" s="48" t="s">
        <v>9</v>
      </c>
      <c r="E3" s="48" t="s">
        <v>10</v>
      </c>
      <c r="F3" s="49" t="s">
        <v>11</v>
      </c>
      <c r="G3" s="50" t="s">
        <v>12</v>
      </c>
    </row>
    <row r="4" spans="1:10" ht="13.5" thickBot="1" x14ac:dyDescent="0.25">
      <c r="A4" s="134"/>
      <c r="B4" s="137"/>
      <c r="C4" s="51" t="s">
        <v>13</v>
      </c>
      <c r="D4" s="52" t="s">
        <v>14</v>
      </c>
      <c r="E4" s="52" t="s">
        <v>30</v>
      </c>
      <c r="F4" s="53"/>
      <c r="G4" s="52" t="s">
        <v>30</v>
      </c>
    </row>
    <row r="5" spans="1:10" ht="13.5" thickBot="1" x14ac:dyDescent="0.25">
      <c r="A5" s="112" t="s">
        <v>45</v>
      </c>
      <c r="B5" s="6" t="s">
        <v>15</v>
      </c>
      <c r="C5" s="100"/>
      <c r="D5" s="145">
        <v>141</v>
      </c>
      <c r="E5" s="24">
        <f>C5*D5</f>
        <v>0</v>
      </c>
      <c r="F5" s="16">
        <v>21</v>
      </c>
      <c r="G5" s="8">
        <f>E5*(1+F5/100)</f>
        <v>0</v>
      </c>
    </row>
    <row r="6" spans="1:10" x14ac:dyDescent="0.2">
      <c r="A6" s="128" t="s">
        <v>21</v>
      </c>
      <c r="B6" s="130" t="s">
        <v>4</v>
      </c>
      <c r="C6" s="72" t="s">
        <v>5</v>
      </c>
      <c r="D6" s="54" t="s">
        <v>6</v>
      </c>
      <c r="E6" s="54" t="s">
        <v>5</v>
      </c>
      <c r="F6" s="55" t="s">
        <v>7</v>
      </c>
      <c r="G6" s="56" t="s">
        <v>5</v>
      </c>
    </row>
    <row r="7" spans="1:10" ht="13.5" thickBot="1" x14ac:dyDescent="0.25">
      <c r="A7" s="138"/>
      <c r="B7" s="139"/>
      <c r="C7" s="73" t="s">
        <v>16</v>
      </c>
      <c r="D7" s="58" t="s">
        <v>17</v>
      </c>
      <c r="E7" s="58" t="s">
        <v>10</v>
      </c>
      <c r="F7" s="59" t="s">
        <v>11</v>
      </c>
      <c r="G7" s="60" t="s">
        <v>12</v>
      </c>
      <c r="J7" s="15"/>
    </row>
    <row r="8" spans="1:10" ht="13.5" thickBot="1" x14ac:dyDescent="0.25">
      <c r="A8" s="22" t="s">
        <v>44</v>
      </c>
      <c r="B8" s="23" t="s">
        <v>18</v>
      </c>
      <c r="C8" s="100"/>
      <c r="D8" s="146">
        <v>705</v>
      </c>
      <c r="E8" s="24">
        <f>C8*D8</f>
        <v>0</v>
      </c>
      <c r="F8" s="38">
        <v>21</v>
      </c>
      <c r="G8" s="25">
        <f>E8*(1+F8/100)</f>
        <v>0</v>
      </c>
    </row>
    <row r="9" spans="1:10" ht="13.5" thickBot="1" x14ac:dyDescent="0.25">
      <c r="A9" s="102" t="s">
        <v>43</v>
      </c>
      <c r="B9" s="23" t="s">
        <v>18</v>
      </c>
      <c r="C9" s="103"/>
      <c r="D9" s="147">
        <v>141</v>
      </c>
      <c r="E9" s="24">
        <f>C9*D9</f>
        <v>0</v>
      </c>
      <c r="F9" s="38">
        <v>21</v>
      </c>
      <c r="G9" s="25">
        <f>E9*(1+F9/100)</f>
        <v>0</v>
      </c>
    </row>
    <row r="10" spans="1:10" ht="13.5" thickBot="1" x14ac:dyDescent="0.25">
      <c r="A10" s="74" t="s">
        <v>22</v>
      </c>
      <c r="B10" s="75" t="s">
        <v>4</v>
      </c>
      <c r="C10" s="72"/>
      <c r="D10" s="54" t="s">
        <v>19</v>
      </c>
      <c r="E10" s="54"/>
      <c r="F10" s="55"/>
      <c r="G10" s="56"/>
    </row>
    <row r="11" spans="1:10" ht="13.5" thickBot="1" x14ac:dyDescent="0.25">
      <c r="A11" s="26" t="s">
        <v>29</v>
      </c>
      <c r="B11" s="27" t="s">
        <v>20</v>
      </c>
      <c r="C11" s="100"/>
      <c r="D11" s="148">
        <v>282</v>
      </c>
      <c r="E11" s="28">
        <f>C11*D11</f>
        <v>0</v>
      </c>
      <c r="F11" s="29">
        <v>21</v>
      </c>
      <c r="G11" s="25">
        <f>E11*(1+F11/100)</f>
        <v>0</v>
      </c>
    </row>
    <row r="12" spans="1:10" x14ac:dyDescent="0.2">
      <c r="A12" s="132" t="s">
        <v>3</v>
      </c>
      <c r="B12" s="132" t="s">
        <v>4</v>
      </c>
      <c r="C12" s="132" t="s">
        <v>5</v>
      </c>
      <c r="D12" s="44" t="s">
        <v>6</v>
      </c>
      <c r="E12" s="44" t="s">
        <v>5</v>
      </c>
      <c r="F12" s="45" t="s">
        <v>32</v>
      </c>
      <c r="G12" s="46" t="s">
        <v>5</v>
      </c>
    </row>
    <row r="13" spans="1:10" x14ac:dyDescent="0.2">
      <c r="A13" s="133"/>
      <c r="B13" s="133"/>
      <c r="C13" s="133" t="s">
        <v>8</v>
      </c>
      <c r="D13" s="48" t="s">
        <v>9</v>
      </c>
      <c r="E13" s="48" t="s">
        <v>10</v>
      </c>
      <c r="F13" s="49" t="s">
        <v>11</v>
      </c>
      <c r="G13" s="50" t="s">
        <v>12</v>
      </c>
    </row>
    <row r="14" spans="1:10" ht="13.5" thickBot="1" x14ac:dyDescent="0.25">
      <c r="A14" s="134"/>
      <c r="B14" s="134"/>
      <c r="C14" s="134" t="s">
        <v>13</v>
      </c>
      <c r="D14" s="52" t="s">
        <v>14</v>
      </c>
      <c r="E14" s="52" t="s">
        <v>30</v>
      </c>
      <c r="F14" s="53"/>
      <c r="G14" s="52" t="s">
        <v>30</v>
      </c>
    </row>
    <row r="15" spans="1:10" ht="13.5" thickBot="1" x14ac:dyDescent="0.25">
      <c r="A15" s="112" t="s">
        <v>46</v>
      </c>
      <c r="B15" s="6" t="s">
        <v>15</v>
      </c>
      <c r="C15" s="18"/>
      <c r="D15" s="145">
        <v>132</v>
      </c>
      <c r="E15" s="7">
        <f>C15*D15</f>
        <v>0</v>
      </c>
      <c r="F15" s="16">
        <v>21</v>
      </c>
      <c r="G15" s="8">
        <f>E15*(1+F15/100)</f>
        <v>0</v>
      </c>
      <c r="J15" s="41"/>
    </row>
    <row r="16" spans="1:10" x14ac:dyDescent="0.2">
      <c r="A16" s="128" t="s">
        <v>21</v>
      </c>
      <c r="B16" s="130" t="s">
        <v>4</v>
      </c>
      <c r="C16" s="72" t="s">
        <v>5</v>
      </c>
      <c r="D16" s="54" t="s">
        <v>6</v>
      </c>
      <c r="E16" s="54" t="s">
        <v>5</v>
      </c>
      <c r="F16" s="55" t="s">
        <v>7</v>
      </c>
      <c r="G16" s="56" t="s">
        <v>5</v>
      </c>
      <c r="J16" s="41"/>
    </row>
    <row r="17" spans="1:7" x14ac:dyDescent="0.2">
      <c r="A17" s="129"/>
      <c r="B17" s="131"/>
      <c r="C17" s="76" t="s">
        <v>16</v>
      </c>
      <c r="D17" s="57" t="s">
        <v>17</v>
      </c>
      <c r="E17" s="57" t="s">
        <v>10</v>
      </c>
      <c r="F17" s="77" t="s">
        <v>11</v>
      </c>
      <c r="G17" s="78" t="s">
        <v>12</v>
      </c>
    </row>
    <row r="18" spans="1:7" ht="13.5" thickBot="1" x14ac:dyDescent="0.25">
      <c r="A18" s="30" t="s">
        <v>44</v>
      </c>
      <c r="B18" s="33" t="s">
        <v>18</v>
      </c>
      <c r="C18" s="101"/>
      <c r="D18" s="149">
        <v>660</v>
      </c>
      <c r="E18" s="31">
        <f>C18*D18</f>
        <v>0</v>
      </c>
      <c r="F18" s="39">
        <v>21</v>
      </c>
      <c r="G18" s="36">
        <f>E18*(1+F18/100)</f>
        <v>0</v>
      </c>
    </row>
    <row r="19" spans="1:7" ht="13.5" thickBot="1" x14ac:dyDescent="0.25">
      <c r="A19" s="102" t="s">
        <v>43</v>
      </c>
      <c r="B19" s="33" t="s">
        <v>18</v>
      </c>
      <c r="C19" s="104"/>
      <c r="D19" s="150">
        <v>132</v>
      </c>
      <c r="E19" s="31">
        <f>C19*D19</f>
        <v>0</v>
      </c>
      <c r="F19" s="39">
        <v>22</v>
      </c>
      <c r="G19" s="36">
        <f>E19*(1+F19/100)</f>
        <v>0</v>
      </c>
    </row>
    <row r="20" spans="1:7" ht="13.5" thickBot="1" x14ac:dyDescent="0.25">
      <c r="A20" s="79" t="s">
        <v>22</v>
      </c>
      <c r="B20" s="80" t="s">
        <v>4</v>
      </c>
      <c r="C20" s="81"/>
      <c r="D20" s="81" t="s">
        <v>19</v>
      </c>
      <c r="E20" s="80"/>
      <c r="F20" s="80"/>
      <c r="G20" s="82"/>
    </row>
    <row r="21" spans="1:7" ht="13.5" thickBot="1" x14ac:dyDescent="0.25">
      <c r="A21" s="26" t="s">
        <v>29</v>
      </c>
      <c r="B21" s="27" t="s">
        <v>20</v>
      </c>
      <c r="C21" s="100"/>
      <c r="D21" s="148">
        <v>264</v>
      </c>
      <c r="E21" s="28">
        <f>C21*D21</f>
        <v>0</v>
      </c>
      <c r="F21" s="29">
        <v>21</v>
      </c>
      <c r="G21" s="25">
        <f>E21*(1+F21/100)</f>
        <v>0</v>
      </c>
    </row>
    <row r="22" spans="1:7" x14ac:dyDescent="0.2">
      <c r="A22" s="132" t="s">
        <v>1</v>
      </c>
      <c r="B22" s="132" t="s">
        <v>4</v>
      </c>
      <c r="C22" s="132" t="s">
        <v>5</v>
      </c>
      <c r="D22" s="44" t="s">
        <v>6</v>
      </c>
      <c r="E22" s="44" t="s">
        <v>5</v>
      </c>
      <c r="F22" s="45" t="s">
        <v>7</v>
      </c>
      <c r="G22" s="46" t="s">
        <v>5</v>
      </c>
    </row>
    <row r="23" spans="1:7" x14ac:dyDescent="0.2">
      <c r="A23" s="133"/>
      <c r="B23" s="133"/>
      <c r="C23" s="133" t="s">
        <v>8</v>
      </c>
      <c r="D23" s="48" t="s">
        <v>9</v>
      </c>
      <c r="E23" s="48" t="s">
        <v>10</v>
      </c>
      <c r="F23" s="49" t="s">
        <v>11</v>
      </c>
      <c r="G23" s="50" t="s">
        <v>12</v>
      </c>
    </row>
    <row r="24" spans="1:7" ht="13.5" thickBot="1" x14ac:dyDescent="0.25">
      <c r="A24" s="134"/>
      <c r="B24" s="134"/>
      <c r="C24" s="134" t="s">
        <v>13</v>
      </c>
      <c r="D24" s="52" t="s">
        <v>14</v>
      </c>
      <c r="E24" s="52" t="s">
        <v>30</v>
      </c>
      <c r="F24" s="53"/>
      <c r="G24" s="92" t="s">
        <v>30</v>
      </c>
    </row>
    <row r="25" spans="1:7" ht="13.5" thickBot="1" x14ac:dyDescent="0.25">
      <c r="A25" s="112" t="s">
        <v>41</v>
      </c>
      <c r="B25" s="6" t="s">
        <v>15</v>
      </c>
      <c r="C25" s="18"/>
      <c r="D25" s="145">
        <v>72</v>
      </c>
      <c r="E25" s="7">
        <f>C25*D25</f>
        <v>0</v>
      </c>
      <c r="F25" s="16">
        <v>21</v>
      </c>
      <c r="G25" s="8">
        <f>E25*(1+F25/100)</f>
        <v>0</v>
      </c>
    </row>
    <row r="26" spans="1:7" x14ac:dyDescent="0.2">
      <c r="A26" s="128" t="s">
        <v>21</v>
      </c>
      <c r="B26" s="130" t="s">
        <v>4</v>
      </c>
      <c r="C26" s="72" t="s">
        <v>5</v>
      </c>
      <c r="D26" s="54" t="s">
        <v>6</v>
      </c>
      <c r="E26" s="54" t="s">
        <v>5</v>
      </c>
      <c r="F26" s="55" t="s">
        <v>7</v>
      </c>
      <c r="G26" s="56" t="s">
        <v>5</v>
      </c>
    </row>
    <row r="27" spans="1:7" ht="13.5" thickBot="1" x14ac:dyDescent="0.25">
      <c r="A27" s="129"/>
      <c r="B27" s="131"/>
      <c r="C27" s="76" t="s">
        <v>16</v>
      </c>
      <c r="D27" s="57" t="s">
        <v>17</v>
      </c>
      <c r="E27" s="57" t="s">
        <v>10</v>
      </c>
      <c r="F27" s="77" t="s">
        <v>11</v>
      </c>
      <c r="G27" s="78" t="s">
        <v>12</v>
      </c>
    </row>
    <row r="28" spans="1:7" ht="13.5" thickBot="1" x14ac:dyDescent="0.25">
      <c r="A28" s="102" t="s">
        <v>43</v>
      </c>
      <c r="B28" s="33" t="s">
        <v>18</v>
      </c>
      <c r="C28" s="104"/>
      <c r="D28" s="150">
        <v>72</v>
      </c>
      <c r="E28" s="13">
        <f>C28*D28</f>
        <v>0</v>
      </c>
      <c r="F28" s="20">
        <v>21</v>
      </c>
      <c r="G28" s="10">
        <f>E28*(1+F28/100)</f>
        <v>0</v>
      </c>
    </row>
    <row r="29" spans="1:7" x14ac:dyDescent="0.2">
      <c r="A29" s="142" t="s">
        <v>2</v>
      </c>
      <c r="B29" s="142"/>
      <c r="C29" s="132" t="s">
        <v>5</v>
      </c>
      <c r="D29" s="44" t="s">
        <v>6</v>
      </c>
      <c r="E29" s="44" t="s">
        <v>5</v>
      </c>
      <c r="F29" s="45" t="s">
        <v>7</v>
      </c>
      <c r="G29" s="46" t="s">
        <v>5</v>
      </c>
    </row>
    <row r="30" spans="1:7" x14ac:dyDescent="0.2">
      <c r="A30" s="143"/>
      <c r="B30" s="143"/>
      <c r="C30" s="133" t="s">
        <v>8</v>
      </c>
      <c r="D30" s="48" t="s">
        <v>9</v>
      </c>
      <c r="E30" s="48" t="s">
        <v>10</v>
      </c>
      <c r="F30" s="49" t="s">
        <v>11</v>
      </c>
      <c r="G30" s="50" t="s">
        <v>12</v>
      </c>
    </row>
    <row r="31" spans="1:7" ht="13.5" thickBot="1" x14ac:dyDescent="0.25">
      <c r="A31" s="144"/>
      <c r="B31" s="144"/>
      <c r="C31" s="134" t="s">
        <v>13</v>
      </c>
      <c r="D31" s="52" t="s">
        <v>14</v>
      </c>
      <c r="E31" s="52" t="s">
        <v>30</v>
      </c>
      <c r="F31" s="53"/>
      <c r="G31" s="92" t="s">
        <v>30</v>
      </c>
    </row>
    <row r="32" spans="1:7" ht="24.75" thickBot="1" x14ac:dyDescent="0.25">
      <c r="A32" s="113" t="s">
        <v>47</v>
      </c>
      <c r="B32" s="6" t="s">
        <v>15</v>
      </c>
      <c r="C32" s="15"/>
      <c r="D32" s="145">
        <v>5</v>
      </c>
      <c r="E32" s="7">
        <f>C32*D32</f>
        <v>0</v>
      </c>
      <c r="F32" s="16">
        <v>21</v>
      </c>
      <c r="G32" s="8">
        <f>E32*(1+F32/100)</f>
        <v>0</v>
      </c>
    </row>
    <row r="33" spans="1:8" x14ac:dyDescent="0.2">
      <c r="A33" s="128" t="s">
        <v>21</v>
      </c>
      <c r="B33" s="130" t="s">
        <v>4</v>
      </c>
      <c r="C33" s="72" t="s">
        <v>5</v>
      </c>
      <c r="D33" s="54" t="s">
        <v>6</v>
      </c>
      <c r="E33" s="54" t="s">
        <v>5</v>
      </c>
      <c r="F33" s="55" t="s">
        <v>7</v>
      </c>
      <c r="G33" s="56" t="s">
        <v>5</v>
      </c>
    </row>
    <row r="34" spans="1:8" ht="13.5" thickBot="1" x14ac:dyDescent="0.25">
      <c r="A34" s="129"/>
      <c r="B34" s="131"/>
      <c r="C34" s="76" t="s">
        <v>16</v>
      </c>
      <c r="D34" s="57" t="s">
        <v>17</v>
      </c>
      <c r="E34" s="57" t="s">
        <v>10</v>
      </c>
      <c r="F34" s="77" t="s">
        <v>11</v>
      </c>
      <c r="G34" s="78" t="s">
        <v>12</v>
      </c>
    </row>
    <row r="35" spans="1:8" ht="13.5" thickBot="1" x14ac:dyDescent="0.25">
      <c r="A35" s="102" t="s">
        <v>43</v>
      </c>
      <c r="B35" s="33" t="s">
        <v>18</v>
      </c>
      <c r="C35" s="107"/>
      <c r="D35" s="151">
        <v>5</v>
      </c>
      <c r="E35" s="108">
        <f>C35*D35</f>
        <v>0</v>
      </c>
      <c r="F35" s="109">
        <v>21</v>
      </c>
      <c r="G35" s="40">
        <f>E35*(1+F35/100)</f>
        <v>0</v>
      </c>
    </row>
    <row r="36" spans="1:8" x14ac:dyDescent="0.2">
      <c r="A36" s="132" t="s">
        <v>25</v>
      </c>
      <c r="B36" s="132" t="s">
        <v>4</v>
      </c>
      <c r="C36" s="133" t="s">
        <v>5</v>
      </c>
      <c r="D36" s="105" t="s">
        <v>6</v>
      </c>
      <c r="E36" s="105" t="s">
        <v>5</v>
      </c>
      <c r="F36" s="49" t="s">
        <v>7</v>
      </c>
      <c r="G36" s="106" t="s">
        <v>5</v>
      </c>
    </row>
    <row r="37" spans="1:8" x14ac:dyDescent="0.2">
      <c r="A37" s="133"/>
      <c r="B37" s="133"/>
      <c r="C37" s="133" t="s">
        <v>8</v>
      </c>
      <c r="D37" s="48" t="s">
        <v>9</v>
      </c>
      <c r="E37" s="48" t="s">
        <v>10</v>
      </c>
      <c r="F37" s="49" t="s">
        <v>11</v>
      </c>
      <c r="G37" s="50" t="s">
        <v>12</v>
      </c>
    </row>
    <row r="38" spans="1:8" ht="13.5" thickBot="1" x14ac:dyDescent="0.25">
      <c r="A38" s="134"/>
      <c r="B38" s="134"/>
      <c r="C38" s="134" t="s">
        <v>13</v>
      </c>
      <c r="D38" s="52" t="s">
        <v>14</v>
      </c>
      <c r="E38" s="52" t="s">
        <v>30</v>
      </c>
      <c r="F38" s="53"/>
      <c r="G38" s="92" t="s">
        <v>30</v>
      </c>
    </row>
    <row r="39" spans="1:8" x14ac:dyDescent="0.2">
      <c r="A39" s="118" t="s">
        <v>28</v>
      </c>
      <c r="B39" s="33" t="s">
        <v>15</v>
      </c>
      <c r="C39" s="32"/>
      <c r="D39" s="35">
        <v>40</v>
      </c>
      <c r="E39" s="31">
        <f>C39*D39</f>
        <v>0</v>
      </c>
      <c r="F39" s="34">
        <v>21</v>
      </c>
      <c r="G39" s="36">
        <f>E39*(1+F39/100)</f>
        <v>0</v>
      </c>
    </row>
    <row r="40" spans="1:8" x14ac:dyDescent="0.2">
      <c r="A40" s="114" t="s">
        <v>39</v>
      </c>
      <c r="B40" s="33" t="s">
        <v>15</v>
      </c>
      <c r="C40" s="32"/>
      <c r="D40" s="35">
        <v>40</v>
      </c>
      <c r="E40" s="91">
        <f t="shared" ref="E40" si="0">C40*D40</f>
        <v>0</v>
      </c>
      <c r="F40" s="34">
        <v>21</v>
      </c>
      <c r="G40" s="36">
        <f t="shared" ref="G40:G41" si="1">E40*(1+F40/100)</f>
        <v>0</v>
      </c>
    </row>
    <row r="41" spans="1:8" x14ac:dyDescent="0.2">
      <c r="A41" s="114" t="s">
        <v>40</v>
      </c>
      <c r="B41" s="33" t="s">
        <v>15</v>
      </c>
      <c r="C41" s="32"/>
      <c r="D41" s="117">
        <v>5</v>
      </c>
      <c r="E41" s="91">
        <f>C41*D42</f>
        <v>0</v>
      </c>
      <c r="F41" s="34">
        <v>21</v>
      </c>
      <c r="G41" s="36">
        <f t="shared" si="1"/>
        <v>0</v>
      </c>
    </row>
    <row r="42" spans="1:8" x14ac:dyDescent="0.2">
      <c r="A42" s="114" t="s">
        <v>48</v>
      </c>
      <c r="B42" s="33" t="s">
        <v>15</v>
      </c>
      <c r="C42" s="32"/>
      <c r="D42" s="35">
        <v>5</v>
      </c>
      <c r="E42" s="91">
        <f>C42*D43</f>
        <v>0</v>
      </c>
      <c r="F42" s="34">
        <v>21</v>
      </c>
      <c r="G42" s="36">
        <f>E42*(1+F42/100)</f>
        <v>0</v>
      </c>
    </row>
    <row r="43" spans="1:8" ht="13.5" thickBot="1" x14ac:dyDescent="0.25">
      <c r="A43" s="115" t="s">
        <v>24</v>
      </c>
      <c r="B43" s="11" t="s">
        <v>15</v>
      </c>
      <c r="C43" s="32"/>
      <c r="D43" s="14">
        <v>15</v>
      </c>
      <c r="E43" s="9">
        <f>C43*D43</f>
        <v>0</v>
      </c>
      <c r="F43" s="16">
        <v>21</v>
      </c>
      <c r="G43" s="36">
        <f>E43*(1+F43/100)</f>
        <v>0</v>
      </c>
    </row>
    <row r="44" spans="1:8" ht="13.5" thickBot="1" x14ac:dyDescent="0.25">
      <c r="A44" s="83" t="s">
        <v>26</v>
      </c>
      <c r="B44" s="64"/>
      <c r="C44" s="63"/>
      <c r="D44" s="63"/>
      <c r="E44" s="64"/>
      <c r="F44" s="64"/>
      <c r="G44" s="84"/>
    </row>
    <row r="45" spans="1:8" x14ac:dyDescent="0.2">
      <c r="A45" s="37" t="s">
        <v>23</v>
      </c>
      <c r="B45" s="12" t="s">
        <v>15</v>
      </c>
      <c r="C45" s="119"/>
      <c r="D45" s="99">
        <v>10</v>
      </c>
      <c r="E45" s="96">
        <f>C45*D45</f>
        <v>0</v>
      </c>
      <c r="F45" s="17">
        <v>21</v>
      </c>
      <c r="G45" s="40">
        <f>E45*(1+F45/100)</f>
        <v>0</v>
      </c>
    </row>
    <row r="46" spans="1:8" x14ac:dyDescent="0.2">
      <c r="A46" s="110" t="s">
        <v>38</v>
      </c>
      <c r="B46" s="120" t="s">
        <v>15</v>
      </c>
      <c r="C46" s="122"/>
      <c r="D46" s="121">
        <v>1</v>
      </c>
      <c r="E46" s="98">
        <f>C46*D46</f>
        <v>0</v>
      </c>
      <c r="F46" s="34">
        <v>21</v>
      </c>
      <c r="G46" s="97">
        <f>E46*(1+F46/100)</f>
        <v>0</v>
      </c>
    </row>
    <row r="47" spans="1:8" ht="13.5" thickBot="1" x14ac:dyDescent="0.25">
      <c r="A47" s="111" t="s">
        <v>42</v>
      </c>
      <c r="B47" s="123" t="s">
        <v>15</v>
      </c>
      <c r="C47" s="124"/>
      <c r="D47" s="125">
        <v>1</v>
      </c>
      <c r="E47" s="126">
        <f>C47*D47</f>
        <v>0</v>
      </c>
      <c r="F47" s="109">
        <v>22</v>
      </c>
      <c r="G47" s="127">
        <f>E47*(1+F47/100)</f>
        <v>0</v>
      </c>
    </row>
    <row r="48" spans="1:8" ht="13.5" thickBot="1" x14ac:dyDescent="0.25">
      <c r="A48" s="61" t="s">
        <v>36</v>
      </c>
      <c r="B48" s="62"/>
      <c r="C48" s="87"/>
      <c r="D48" s="62"/>
      <c r="E48" s="88">
        <f>SUM(E5,E8:E9,E11,E15,E18:E19,E21,E25,E28,E32,E35,E39:E43,E45:E47)</f>
        <v>0</v>
      </c>
      <c r="F48" s="89">
        <v>21</v>
      </c>
      <c r="G48" s="93">
        <f>SUM(G5,G8:G9,G11,G15,G18:G19,G21,G25,G32,G39:G43,G45:G47,G35,G28)</f>
        <v>0</v>
      </c>
      <c r="H48" s="90"/>
    </row>
    <row r="49" spans="1:7" ht="13.5" thickBot="1" x14ac:dyDescent="0.25">
      <c r="A49" s="61" t="s">
        <v>37</v>
      </c>
      <c r="B49" s="64"/>
      <c r="C49" s="63"/>
      <c r="D49" s="140">
        <f>E48*24</f>
        <v>0</v>
      </c>
      <c r="E49" s="141"/>
      <c r="F49" s="65">
        <v>21</v>
      </c>
      <c r="G49" s="66">
        <f>G48*24</f>
        <v>0</v>
      </c>
    </row>
    <row r="50" spans="1:7" ht="13.5" thickBot="1" x14ac:dyDescent="0.25">
      <c r="G50" s="94"/>
    </row>
    <row r="51" spans="1:7" ht="13.5" thickBot="1" x14ac:dyDescent="0.25">
      <c r="A51" s="61" t="s">
        <v>33</v>
      </c>
      <c r="B51" s="67"/>
      <c r="C51" s="67"/>
      <c r="D51" s="67"/>
      <c r="E51" s="67"/>
      <c r="F51" s="68"/>
      <c r="G51" s="19"/>
    </row>
    <row r="52" spans="1:7" ht="13.5" thickBot="1" x14ac:dyDescent="0.25">
      <c r="A52" s="85"/>
      <c r="B52" s="86"/>
      <c r="C52" s="86"/>
      <c r="D52" s="86"/>
      <c r="E52" s="86"/>
      <c r="F52" s="86"/>
      <c r="G52" s="95"/>
    </row>
    <row r="53" spans="1:7" ht="13.5" thickBot="1" x14ac:dyDescent="0.25">
      <c r="A53" s="61" t="s">
        <v>31</v>
      </c>
      <c r="B53" s="67"/>
      <c r="C53" s="67"/>
      <c r="D53" s="67"/>
      <c r="E53" s="67"/>
      <c r="F53" s="68"/>
      <c r="G53" s="19"/>
    </row>
    <row r="54" spans="1:7" ht="13.5" thickBot="1" x14ac:dyDescent="0.25">
      <c r="A54" s="42"/>
      <c r="B54" s="42"/>
      <c r="C54" s="42"/>
      <c r="D54" s="42"/>
      <c r="E54" s="42"/>
      <c r="F54" s="42"/>
      <c r="G54" s="94"/>
    </row>
    <row r="55" spans="1:7" ht="16.5" thickBot="1" x14ac:dyDescent="0.3">
      <c r="A55" s="69" t="s">
        <v>34</v>
      </c>
      <c r="B55" s="70"/>
      <c r="C55" s="70"/>
      <c r="D55" s="70"/>
      <c r="E55" s="70"/>
      <c r="F55" s="70"/>
      <c r="G55" s="71">
        <f>D49-SUM(G51,G53)</f>
        <v>0</v>
      </c>
    </row>
    <row r="56" spans="1:7" ht="16.5" thickBot="1" x14ac:dyDescent="0.3">
      <c r="A56" s="69" t="s">
        <v>35</v>
      </c>
      <c r="B56" s="70"/>
      <c r="C56" s="70"/>
      <c r="D56" s="70"/>
      <c r="E56" s="70"/>
      <c r="F56" s="70"/>
      <c r="G56" s="71">
        <f>G55*1.21</f>
        <v>0</v>
      </c>
    </row>
  </sheetData>
  <mergeCells count="23">
    <mergeCell ref="A2:A4"/>
    <mergeCell ref="B2:B4"/>
    <mergeCell ref="A6:A7"/>
    <mergeCell ref="B6:B7"/>
    <mergeCell ref="D49:E49"/>
    <mergeCell ref="B22:B24"/>
    <mergeCell ref="A36:A38"/>
    <mergeCell ref="B36:B38"/>
    <mergeCell ref="A29:A31"/>
    <mergeCell ref="B29:B31"/>
    <mergeCell ref="A16:A17"/>
    <mergeCell ref="B16:B17"/>
    <mergeCell ref="A22:A24"/>
    <mergeCell ref="C12:C14"/>
    <mergeCell ref="C29:C31"/>
    <mergeCell ref="C36:C38"/>
    <mergeCell ref="A33:A34"/>
    <mergeCell ref="B33:B34"/>
    <mergeCell ref="A12:A14"/>
    <mergeCell ref="B12:B14"/>
    <mergeCell ref="C22:C24"/>
    <mergeCell ref="A26:A27"/>
    <mergeCell ref="B26:B27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 xml:space="preserve">&amp;CMĚSTO ČESKÁ TŘEBOVÁ
Staré náměstí 78, 560 02 Česká Třebová, IČ 002 78 653
</oddHeader>
    <oddFooter>&amp;LPříloha č. 2 - tabulka pro výpočet ceny.xlsx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2017-02-07T10:20:56Z</dcterms:created>
  <dcterms:modified xsi:type="dcterms:W3CDTF">2022-09-29T07:48:49Z</dcterms:modified>
</cp:coreProperties>
</file>