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Area" localSheetId="1">'Rekapitulace rozpočtu'!$A$1:$C$20</definedName>
    <definedName name="_xlnm.Print_Area" localSheetId="2">'Rozpočet'!$A$1:$L$34</definedName>
    <definedName name="_xlnm.Print_Titles" localSheetId="1">'Rekapitulace rozpočtu'!$1:$13</definedName>
    <definedName name="_xlnm.Print_Titles" localSheetId="2">'Rozpočet'!$1:$13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RP</author>
  </authors>
  <commentList>
    <comment ref="K11" authorId="0">
      <text>
        <r>
          <rPr>
            <b/>
            <sz val="8"/>
            <rFont val="Tahoma"/>
            <family val="2"/>
          </rPr>
          <t>ZT:</t>
        </r>
        <r>
          <rPr>
            <sz val="8"/>
            <rFont val="Tahoma"/>
            <family val="2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<sst xmlns="http://schemas.openxmlformats.org/spreadsheetml/2006/main" count="224" uniqueCount="151">
  <si>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</si>
  <si>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</si>
  <si>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</si>
  <si>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</si>
  <si>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</si>
  <si>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</si>
  <si>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</si>
  <si>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</si>
  <si>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</si>
  <si>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</si>
  <si>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</si>
  <si>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</si>
  <si>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</si>
  <si>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</si>
  <si>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</si>
  <si>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</si>
  <si>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</si>
  <si>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</si>
  <si>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</si>
  <si>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</si>
  <si>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</si>
  <si>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</si>
  <si>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</si>
  <si>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</si>
  <si>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</si>
  <si>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</si>
  <si>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</si>
  <si>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</si>
  <si>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</si>
  <si>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</si>
  <si>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</si>
  <si>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</si>
  <si>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</si>
  <si>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</si>
  <si>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</si>
  <si>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</si>
  <si>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</si>
  <si>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</si>
  <si>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</si>
  <si>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</si>
  <si>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</si>
  <si>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</si>
  <si>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</si>
  <si>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</si>
  <si>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</si>
  <si>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</si>
  <si>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</si>
  <si>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</si>
  <si>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</si>
  <si>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</si>
  <si>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</si>
  <si>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</si>
  <si>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</si>
  <si>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</si>
  <si>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</si>
  <si>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</si>
  <si>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</si>
  <si>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Česká Třebová - Opravy MK</t>
  </si>
  <si>
    <t>H1</t>
  </si>
  <si>
    <t>ul. Na Splavě</t>
  </si>
  <si>
    <t>H2</t>
  </si>
  <si>
    <t>Zemní práce</t>
  </si>
  <si>
    <t>H3</t>
  </si>
  <si>
    <t>113154223</t>
  </si>
  <si>
    <t>Frézování asfaltobetonových krytů v tl. 50mm</t>
  </si>
  <si>
    <t>m2</t>
  </si>
  <si>
    <t>P</t>
  </si>
  <si>
    <t>2</t>
  </si>
  <si>
    <t>565141111</t>
  </si>
  <si>
    <t>Zametení podkladů po dofrézování</t>
  </si>
  <si>
    <t>3</t>
  </si>
  <si>
    <t>113154229</t>
  </si>
  <si>
    <t>Dobourávání asfaltů kolem ÚV, šoupat, poklopů šachet</t>
  </si>
  <si>
    <t>Komunikace</t>
  </si>
  <si>
    <t>4</t>
  </si>
  <si>
    <t>573211109</t>
  </si>
  <si>
    <t>Postřik živičný spojovací bez posypu kamenivem z emulze, v množství od 0,3 do 0,5 kg/m2</t>
  </si>
  <si>
    <t>5</t>
  </si>
  <si>
    <t>572141111</t>
  </si>
  <si>
    <t>Beton asfaltový s rozprostřením a zhutněním v pruhu šířky do 3 m, ACO 11+, tloušťky 30 mm, vyrovnání nerovností podkladu</t>
  </si>
  <si>
    <t>6</t>
  </si>
  <si>
    <t>577134111</t>
  </si>
  <si>
    <t>Beton asfaltový s rozprostřením a zhutněním v pruhu šířky do 3 m, ACO 11+, tloušťky 50 mm</t>
  </si>
  <si>
    <t>7</t>
  </si>
  <si>
    <t>rozebrání a zpětné uložení dlažby podel opravované obruby s podsypem</t>
  </si>
  <si>
    <t>Trubní vedení</t>
  </si>
  <si>
    <t>8</t>
  </si>
  <si>
    <t>899431111</t>
  </si>
  <si>
    <t>Výšková úprava vodovodního šoupěte</t>
  </si>
  <si>
    <t>ks</t>
  </si>
  <si>
    <t>9</t>
  </si>
  <si>
    <t>899331111</t>
  </si>
  <si>
    <t>Výšková úprava kanalizační šachty</t>
  </si>
  <si>
    <t>kus</t>
  </si>
  <si>
    <t>10</t>
  </si>
  <si>
    <t>899231111</t>
  </si>
  <si>
    <t>Výšková úprava uliční vpusti</t>
  </si>
  <si>
    <t>Ostatní kce a práce:</t>
  </si>
  <si>
    <t>11</t>
  </si>
  <si>
    <t>573231111</t>
  </si>
  <si>
    <t>Vybourání stavající obruby vč. lože z betonu s odvozem a uložením na skládce</t>
  </si>
  <si>
    <t>bm</t>
  </si>
  <si>
    <t>12</t>
  </si>
  <si>
    <t>916231112</t>
  </si>
  <si>
    <t xml:space="preserve">Osazení žulové obruby do lože z betonu vč. dodání obruby </t>
  </si>
  <si>
    <t>13</t>
  </si>
  <si>
    <t>919735111</t>
  </si>
  <si>
    <t>Řezání asfaltů v tl. 50 mm v místech napojení s provedením modifikované zálivky</t>
  </si>
  <si>
    <t>m</t>
  </si>
  <si>
    <t>14</t>
  </si>
  <si>
    <t>Osazení betonové přídlažby tl. 80 mm, š. 250 mm do bet. lože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</si>
  <si>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</si>
  <si>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</si>
  <si>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</si>
  <si>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</si>
  <si>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</si>
  <si>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</si>
  <si>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</si>
  <si>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</si>
  <si>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</si>
  <si>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Opravy povrchu komunikací v Č. Třebové 2023</t>
  </si>
  <si>
    <t xml:space="preserve">ul. Na Splavě - Č.Třebová 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</si>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</sst>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37" fontId="0" fillId="0" borderId="29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37" fontId="7" fillId="0" borderId="31" xfId="0" applyNumberFormat="1" applyFont="1" applyBorder="1" applyAlignment="1" applyProtection="1">
      <alignment horizontal="right" vertical="center"/>
      <protection/>
    </xf>
    <xf numFmtId="39" fontId="7" fillId="0" borderId="32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7" fillId="0" borderId="30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39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39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37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39" fontId="3" fillId="0" borderId="19" xfId="0" applyNumberFormat="1" applyFont="1" applyBorder="1" applyAlignment="1" applyProtection="1">
      <alignment horizontal="right" vertical="center"/>
      <protection/>
    </xf>
    <xf numFmtId="39" fontId="7" fillId="0" borderId="1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9" fontId="1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wrapText="1"/>
      <protection/>
    </xf>
    <xf numFmtId="4" fontId="5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164" fontId="3" fillId="3" borderId="50" xfId="0" applyNumberFormat="1" applyFont="1" applyFill="1" applyBorder="1" applyAlignment="1" applyProtection="1">
      <alignment horizontal="center" vertical="center"/>
      <protection/>
    </xf>
    <xf numFmtId="164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wrapText="1"/>
      <protection/>
    </xf>
    <xf numFmtId="4" fontId="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0" fontId="1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3" fillId="2" borderId="0" xfId="0" applyFont="1" applyFill="1" applyAlignment="1" applyProtection="1">
      <alignment horizontal="center"/>
      <protection/>
    </xf>
    <xf numFmtId="166" fontId="3" fillId="2" borderId="0" xfId="0" applyNumberFormat="1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167" fontId="3" fillId="2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166" fontId="3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48" xfId="0" applyNumberFormat="1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3" borderId="50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166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horizontal="right" vertical="top"/>
      <protection/>
    </xf>
    <xf numFmtId="16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Alignment="1" applyProtection="1">
      <alignment horizontal="left" vertical="top"/>
      <protection/>
    </xf>
    <xf numFmtId="0" fontId="18" fillId="0" borderId="0" xfId="0" applyFont="1" applyFill="1" applyAlignment="1" applyProtection="1" quotePrefix="1">
      <alignment horizontal="left" vertical="top"/>
      <protection/>
    </xf>
    <xf numFmtId="0" fontId="18" fillId="0" borderId="0" xfId="0" applyFont="1" applyFill="1" applyAlignment="1" applyProtection="1">
      <alignment horizontal="left" vertical="top" wrapText="1"/>
      <protection/>
    </xf>
    <xf numFmtId="166" fontId="18" fillId="0" borderId="0" xfId="0" applyNumberFormat="1" applyFont="1" applyFill="1" applyAlignment="1" applyProtection="1">
      <alignment horizontal="right" vertical="top"/>
      <protection/>
    </xf>
    <xf numFmtId="4" fontId="18" fillId="0" borderId="0" xfId="0" applyNumberFormat="1" applyFont="1" applyFill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 quotePrefix="1">
      <alignment horizontal="lef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horizontal="right" vertical="top"/>
      <protection/>
    </xf>
    <xf numFmtId="4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0" fontId="2" fillId="0" borderId="54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 quotePrefix="1">
      <alignment horizontal="left" vertical="top"/>
      <protection/>
    </xf>
    <xf numFmtId="0" fontId="2" fillId="0" borderId="54" xfId="0" applyFont="1" applyFill="1" applyBorder="1" applyAlignment="1" applyProtection="1">
      <alignment horizontal="left" vertical="top" wrapText="1"/>
      <protection/>
    </xf>
    <xf numFmtId="0" fontId="2" fillId="0" borderId="54" xfId="0" applyFont="1" applyFill="1" applyBorder="1" applyAlignment="1" applyProtection="1">
      <alignment horizontal="center" vertical="top"/>
      <protection/>
    </xf>
    <xf numFmtId="166" fontId="2" fillId="0" borderId="54" xfId="0" applyNumberFormat="1" applyFont="1" applyFill="1" applyBorder="1" applyAlignment="1" applyProtection="1">
      <alignment horizontal="right" vertical="top"/>
      <protection/>
    </xf>
    <xf numFmtId="4" fontId="2" fillId="0" borderId="54" xfId="0" applyNumberFormat="1" applyFont="1" applyFill="1" applyBorder="1" applyAlignment="1" applyProtection="1">
      <alignment horizontal="right" vertical="top"/>
      <protection/>
    </xf>
    <xf numFmtId="0" fontId="2" fillId="0" borderId="55" xfId="0" applyFont="1" applyFill="1" applyBorder="1" applyAlignment="1" applyProtection="1" quotePrefix="1">
      <alignment horizontal="center" vertical="top"/>
      <protection/>
    </xf>
    <xf numFmtId="0" fontId="2" fillId="0" borderId="47" xfId="0" applyFont="1" applyFill="1" applyBorder="1" applyAlignment="1" applyProtection="1" quotePrefix="1">
      <alignment horizontal="center" vertical="top"/>
      <protection/>
    </xf>
    <xf numFmtId="0" fontId="2" fillId="0" borderId="48" xfId="0" applyFont="1" applyFill="1" applyBorder="1" applyAlignment="1" applyProtection="1">
      <alignment horizontal="left" vertical="top"/>
      <protection/>
    </xf>
    <xf numFmtId="0" fontId="2" fillId="0" borderId="48" xfId="0" applyFont="1" applyFill="1" applyBorder="1" applyAlignment="1" applyProtection="1" quotePrefix="1">
      <alignment horizontal="left" vertical="top"/>
      <protection/>
    </xf>
    <xf numFmtId="0" fontId="2" fillId="0" borderId="48" xfId="0" applyFont="1" applyFill="1" applyBorder="1" applyAlignment="1" applyProtection="1">
      <alignment horizontal="left" vertical="top" wrapText="1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166" fontId="2" fillId="0" borderId="48" xfId="0" applyNumberFormat="1" applyFont="1" applyFill="1" applyBorder="1" applyAlignment="1" applyProtection="1">
      <alignment horizontal="right" vertical="top"/>
      <protection/>
    </xf>
    <xf numFmtId="4" fontId="2" fillId="0" borderId="48" xfId="0" applyNumberFormat="1" applyFont="1" applyFill="1" applyBorder="1" applyAlignment="1" applyProtection="1">
      <alignment horizontal="right" vertical="top"/>
      <protection/>
    </xf>
    <xf numFmtId="0" fontId="2" fillId="0" borderId="50" xfId="0" applyFont="1" applyFill="1" applyBorder="1" applyAlignment="1" applyProtection="1" quotePrefix="1">
      <alignment horizontal="center" vertical="top"/>
      <protection/>
    </xf>
    <xf numFmtId="0" fontId="2" fillId="0" borderId="51" xfId="0" applyFont="1" applyFill="1" applyBorder="1" applyAlignment="1" applyProtection="1">
      <alignment horizontal="left" vertical="top"/>
      <protection/>
    </xf>
    <xf numFmtId="0" fontId="2" fillId="0" borderId="51" xfId="0" applyFont="1" applyFill="1" applyBorder="1" applyAlignment="1" applyProtection="1" quotePrefix="1">
      <alignment horizontal="left" vertical="top"/>
      <protection/>
    </xf>
    <xf numFmtId="0" fontId="2" fillId="0" borderId="51" xfId="0" applyFont="1" applyFill="1" applyBorder="1" applyAlignment="1" applyProtection="1">
      <alignment horizontal="left" vertical="top" wrapText="1"/>
      <protection/>
    </xf>
    <xf numFmtId="0" fontId="2" fillId="0" borderId="51" xfId="0" applyFont="1" applyFill="1" applyBorder="1" applyAlignment="1" applyProtection="1">
      <alignment horizontal="center" vertical="top"/>
      <protection/>
    </xf>
    <xf numFmtId="166" fontId="2" fillId="0" borderId="51" xfId="0" applyNumberFormat="1" applyFont="1" applyFill="1" applyBorder="1" applyAlignment="1" applyProtection="1">
      <alignment horizontal="right" vertical="top"/>
      <protection/>
    </xf>
    <xf numFmtId="4" fontId="2" fillId="0" borderId="51" xfId="0" applyNumberFormat="1" applyFont="1" applyFill="1" applyBorder="1" applyAlignment="1" applyProtection="1">
      <alignment horizontal="right" vertical="top"/>
      <protection/>
    </xf>
    <xf numFmtId="167" fontId="2" fillId="0" borderId="49" xfId="0" applyNumberFormat="1" applyFont="1" applyFill="1" applyBorder="1" applyAlignment="1" applyProtection="1">
      <alignment horizontal="right" vertical="top"/>
      <protection/>
    </xf>
    <xf numFmtId="167" fontId="2" fillId="0" borderId="56" xfId="0" applyNumberFormat="1" applyFont="1" applyFill="1" applyBorder="1" applyAlignment="1" applyProtection="1">
      <alignment horizontal="right" vertical="top"/>
      <protection/>
    </xf>
    <xf numFmtId="167" fontId="2" fillId="0" borderId="52" xfId="0" applyNumberFormat="1" applyFont="1" applyFill="1" applyBorder="1" applyAlignment="1" applyProtection="1">
      <alignment horizontal="right" vertical="top"/>
      <protection/>
    </xf>
    <xf numFmtId="0" fontId="20" fillId="0" borderId="0" xfId="0" applyFont="1" applyFill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horizontal="left" vertical="top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166" fontId="20" fillId="0" borderId="0" xfId="0" applyNumberFormat="1" applyFont="1" applyFill="1" applyAlignment="1" applyProtection="1">
      <alignment horizontal="right" vertical="top"/>
      <protection/>
    </xf>
    <xf numFmtId="4" fontId="20" fillId="0" borderId="0" xfId="0" applyNumberFormat="1" applyFont="1" applyFill="1" applyAlignment="1" applyProtection="1">
      <alignment horizontal="right" vertical="top"/>
      <protection/>
    </xf>
    <xf numFmtId="167" fontId="20" fillId="0" borderId="0" xfId="0" applyNumberFormat="1" applyFont="1" applyFill="1" applyAlignment="1" applyProtection="1">
      <alignment horizontal="right" vertical="top"/>
      <protection/>
    </xf>
    <xf numFmtId="0" fontId="2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tabSelected="1" workbookViewId="0" topLeftCell="A1">
      <selection activeCell="G31" sqref="G31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3.281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123</v>
      </c>
      <c r="C5" s="16"/>
      <c r="D5" s="16"/>
      <c r="E5" s="17" t="s">
        <v>120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customHeight="1" hidden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124</v>
      </c>
      <c r="C7" s="16"/>
      <c r="D7" s="16"/>
      <c r="E7" s="22" t="s">
        <v>121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customHeight="1" hidden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125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127</v>
      </c>
      <c r="P9" s="26"/>
      <c r="Q9" s="29"/>
      <c r="R9" s="28"/>
      <c r="S9" s="21"/>
    </row>
    <row r="10" spans="1:19" ht="17.25" customHeight="1" hidden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113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37"/>
      <c r="Q26" s="238"/>
      <c r="R26" s="239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114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237"/>
      <c r="Q28" s="238"/>
      <c r="R28" s="239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126</v>
      </c>
      <c r="H30" s="16"/>
      <c r="I30" s="16"/>
      <c r="J30" s="16"/>
      <c r="K30" s="16"/>
      <c r="L30" s="16"/>
      <c r="M30" s="16"/>
      <c r="N30" s="16"/>
      <c r="O30" s="30" t="s">
        <v>128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129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122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130</v>
      </c>
      <c r="D37" s="66"/>
      <c r="E37" s="66"/>
      <c r="F37" s="67"/>
      <c r="G37" s="63" t="s">
        <v>22</v>
      </c>
      <c r="H37" s="68"/>
      <c r="I37" s="65" t="s">
        <v>131</v>
      </c>
      <c r="J37" s="66"/>
      <c r="K37" s="66"/>
      <c r="L37" s="63" t="s">
        <v>23</v>
      </c>
      <c r="M37" s="68"/>
      <c r="N37" s="65" t="s">
        <v>132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SUMIF(Rozpočet!K14:K65369,8,Rozpočet!I14:I65369)</f>
        <v>0</v>
      </c>
      <c r="F38" s="73"/>
      <c r="G38" s="69">
        <v>8</v>
      </c>
      <c r="H38" s="74" t="s">
        <v>133</v>
      </c>
      <c r="I38" s="35"/>
      <c r="J38" s="75">
        <v>0</v>
      </c>
      <c r="K38" s="76"/>
      <c r="L38" s="69">
        <v>13</v>
      </c>
      <c r="M38" s="33" t="s">
        <v>137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SUMIF(Rozpočet!K14:K65536,4,Rozpočet!I14:I65536)</f>
        <v>0</v>
      </c>
      <c r="F39" s="73"/>
      <c r="G39" s="69">
        <v>9</v>
      </c>
      <c r="H39" s="16" t="s">
        <v>134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SUMIF(Rozpočet!K14:K65536,32,Rozpočet!I14:I65536)</f>
        <v>0</v>
      </c>
      <c r="F40" s="73"/>
      <c r="G40" s="69">
        <v>10</v>
      </c>
      <c r="H40" s="74" t="s">
        <v>135</v>
      </c>
      <c r="I40" s="35"/>
      <c r="J40" s="75">
        <v>0</v>
      </c>
      <c r="K40" s="76"/>
      <c r="L40" s="69">
        <v>15</v>
      </c>
      <c r="M40" s="33" t="s">
        <v>138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139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140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136</v>
      </c>
      <c r="I45" s="89"/>
      <c r="J45" s="91">
        <v>0</v>
      </c>
      <c r="K45" s="92">
        <f>M48</f>
        <v>21</v>
      </c>
      <c r="L45" s="86">
        <v>22</v>
      </c>
      <c r="M45" s="87" t="s">
        <v>141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146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142</v>
      </c>
      <c r="B48" s="27"/>
      <c r="C48" s="27"/>
      <c r="D48" s="27"/>
      <c r="E48" s="27"/>
      <c r="F48" s="28"/>
      <c r="G48" s="98" t="s">
        <v>145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143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142</v>
      </c>
      <c r="B51" s="27"/>
      <c r="C51" s="27"/>
      <c r="D51" s="27"/>
      <c r="E51" s="27"/>
      <c r="F51" s="28"/>
      <c r="G51" s="98" t="s">
        <v>145</v>
      </c>
      <c r="H51" s="27"/>
      <c r="I51" s="27"/>
      <c r="J51" s="27"/>
      <c r="K51" s="27"/>
      <c r="L51" s="63" t="s">
        <v>40</v>
      </c>
      <c r="M51" s="50"/>
      <c r="N51" s="65" t="s">
        <v>150</v>
      </c>
      <c r="O51" s="49"/>
      <c r="P51" s="49"/>
      <c r="Q51" s="49"/>
      <c r="R51" s="108"/>
      <c r="S51" s="52"/>
    </row>
    <row r="52" spans="1:19" ht="20.25" customHeight="1">
      <c r="A52" s="103" t="s">
        <v>144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147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148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142</v>
      </c>
      <c r="B54" s="42"/>
      <c r="C54" s="42"/>
      <c r="D54" s="42"/>
      <c r="E54" s="42"/>
      <c r="F54" s="110"/>
      <c r="G54" s="111" t="s">
        <v>145</v>
      </c>
      <c r="H54" s="42"/>
      <c r="I54" s="42"/>
      <c r="J54" s="42"/>
      <c r="K54" s="42"/>
      <c r="L54" s="86">
        <v>29</v>
      </c>
      <c r="M54" s="87" t="s">
        <v>149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C36"/>
  <sheetViews>
    <sheetView showGridLines="0" workbookViewId="0" topLeftCell="A1">
      <pane ySplit="13" topLeftCell="A14" activePane="bottomLeft" state="frozen"/>
      <selection pane="bottomLeft" activeCell="B8" sqref="B8"/>
    </sheetView>
  </sheetViews>
  <sheetFormatPr defaultColWidth="9.140625" defaultRowHeight="12.75" customHeight="1" outlineLevelRow="2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 customWidth="1"/>
  </cols>
  <sheetData>
    <row r="1" spans="1:3" ht="18" customHeight="1">
      <c r="A1" s="113" t="s">
        <v>119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Opravy povrchu komunikací v Č. Třebové 2023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 xml:space="preserve">ul. Na Splavě - Č.Třebová </v>
      </c>
      <c r="C3" s="119"/>
    </row>
    <row r="4" spans="1:3" ht="12" customHeight="1">
      <c r="A4" s="116" t="s">
        <v>112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113</v>
      </c>
      <c r="B7" s="117" t="str">
        <f>IF('Krycí list rozpočtu'!E26="","",'Krycí list rozpočtu'!E26)</f>
        <v/>
      </c>
      <c r="C7" s="119"/>
    </row>
    <row r="8" spans="1:3" ht="12" customHeight="1">
      <c r="A8" s="120" t="s">
        <v>114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115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117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28" t="str">
        <f>IF(Rozpočet!D14&lt;&gt;"",Rozpočet!D14,"")</f>
        <v/>
      </c>
      <c r="B14" s="229" t="str">
        <f>IF(Rozpočet!E14&lt;&gt;"",Rozpočet!E14,"")</f>
        <v>Česká Třebová - Opravy MK</v>
      </c>
      <c r="C14" s="230">
        <f>IF(Rozpočet!I14&lt;&gt;"",Rozpočet!I14,"")</f>
        <v>0</v>
      </c>
    </row>
    <row r="15" spans="1:3" s="134" customFormat="1" ht="11.25" outlineLevel="1">
      <c r="A15" s="231" t="str">
        <f>IF(Rozpočet!D15&lt;&gt;"",Rozpočet!D15,"")</f>
        <v/>
      </c>
      <c r="B15" s="232" t="str">
        <f>IF(Rozpočet!E15&lt;&gt;"",Rozpočet!E15,"")</f>
        <v>ul. Na Splavě</v>
      </c>
      <c r="C15" s="233">
        <f>IF(Rozpočet!I15&lt;&gt;"",Rozpočet!I15,"")</f>
        <v>0</v>
      </c>
    </row>
    <row r="16" spans="1:3" s="134" customFormat="1" ht="11.25" outlineLevel="2">
      <c r="A16" s="231" t="str">
        <f>IF(Rozpočet!D16&lt;&gt;"",Rozpočet!D16,"")</f>
        <v/>
      </c>
      <c r="B16" s="232" t="str">
        <f>IF(Rozpočet!E16&lt;&gt;"",Rozpočet!E16,"")</f>
        <v>Zemní práce</v>
      </c>
      <c r="C16" s="233">
        <f>IF(Rozpočet!I16&lt;&gt;"",Rozpočet!I16,"")</f>
        <v>0</v>
      </c>
    </row>
    <row r="17" spans="1:3" s="134" customFormat="1" ht="11.25" outlineLevel="2">
      <c r="A17" s="231" t="str">
        <f>IF(Rozpočet!D20&lt;&gt;"",Rozpočet!D20,"")</f>
        <v/>
      </c>
      <c r="B17" s="232" t="str">
        <f>IF(Rozpočet!E20&lt;&gt;"",Rozpočet!E20,"")</f>
        <v>Komunikace</v>
      </c>
      <c r="C17" s="233">
        <f>IF(Rozpočet!I20&lt;&gt;"",Rozpočet!I20,"")</f>
        <v>0</v>
      </c>
    </row>
    <row r="18" spans="1:3" s="134" customFormat="1" ht="11.25" outlineLevel="2">
      <c r="A18" s="231" t="str">
        <f>IF(Rozpočet!D25&lt;&gt;"",Rozpočet!D25,"")</f>
        <v/>
      </c>
      <c r="B18" s="232" t="str">
        <f>IF(Rozpočet!E25&lt;&gt;"",Rozpočet!E25,"")</f>
        <v>Trubní vedení</v>
      </c>
      <c r="C18" s="233">
        <f>IF(Rozpočet!I25&lt;&gt;"",Rozpočet!I25,"")</f>
        <v>0</v>
      </c>
    </row>
    <row r="19" spans="1:3" s="134" customFormat="1" ht="11.25" outlineLevel="2">
      <c r="A19" s="231" t="str">
        <f>IF(Rozpočet!D29&lt;&gt;"",Rozpočet!D29,"")</f>
        <v/>
      </c>
      <c r="B19" s="232" t="str">
        <f>IF(Rozpočet!E29&lt;&gt;"",Rozpočet!E29,"")</f>
        <v>Ostatní kce a práce:</v>
      </c>
      <c r="C19" s="233">
        <f>IF(Rozpočet!I29&lt;&gt;"",Rozpočet!I29,"")</f>
        <v>0</v>
      </c>
    </row>
    <row r="20" spans="1:3" s="134" customFormat="1" ht="11.25">
      <c r="A20" s="234"/>
      <c r="B20" s="235" t="str">
        <f>IF(Rozpočet!E34&lt;&gt;"",Rozpočet!E34,"")</f>
        <v>Celkem</v>
      </c>
      <c r="C20" s="236">
        <f>IF(Rozpočet!I34&lt;&gt;"",Rozpočet!I34,"")</f>
        <v>0</v>
      </c>
    </row>
    <row r="21" spans="1:3" s="134" customFormat="1" ht="12.75" customHeight="1">
      <c r="A21" s="225"/>
      <c r="B21" s="226"/>
      <c r="C21" s="227"/>
    </row>
    <row r="22" spans="1:3" s="134" customFormat="1" ht="12.75" customHeight="1">
      <c r="A22" s="131"/>
      <c r="B22" s="132"/>
      <c r="C22" s="133"/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7" bottom="0.7874015748031497" header="0.3937007874015748" footer="0.3937007874015748"/>
  <pageSetup fitToHeight="0" fitToWidth="1" horizontalDpi="600" verticalDpi="600" orientation="portrait" paperSize="9" scale="95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34"/>
  <sheetViews>
    <sheetView showGridLines="0" workbookViewId="0" topLeftCell="A1">
      <pane ySplit="13" topLeftCell="A14" activePane="bottomLeft" state="frozen"/>
      <selection pane="bottomLeft" activeCell="O17" sqref="O17"/>
    </sheetView>
  </sheetViews>
  <sheetFormatPr defaultColWidth="9.140625" defaultRowHeight="11.25" customHeight="1" outlineLevelRow="3" outlineLevelCol="1"/>
  <cols>
    <col min="1" max="1" width="5.7109375" style="171" customWidth="1"/>
    <col min="2" max="2" width="4.5742187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6.57421875" style="173" customWidth="1"/>
    <col min="8" max="8" width="10.7109375" style="174" customWidth="1"/>
    <col min="9" max="9" width="13.7109375" style="174" customWidth="1"/>
    <col min="10" max="10" width="7.28125" style="175" customWidth="1"/>
    <col min="11" max="11" width="9.28125" style="176" hidden="1" customWidth="1" outlineLevel="1"/>
    <col min="12" max="12" width="6.00390625" style="176" hidden="1" customWidth="1" outlineLevel="1"/>
    <col min="13" max="13" width="9.140625" style="146" customWidth="1" collapsed="1"/>
    <col min="14" max="16384" width="9.140625" style="146" customWidth="1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41</v>
      </c>
      <c r="B2" s="148"/>
      <c r="C2" s="149" t="str">
        <f>IF('Krycí list rozpočtu'!E5="","",'Krycí list rozpočtu'!E5)</f>
        <v>Opravy povrchu komunikací v Č. Třebové 2023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42</v>
      </c>
      <c r="B3" s="148"/>
      <c r="C3" s="149" t="str">
        <f>IF('Krycí list rozpočtu'!E7="","",'Krycí list rozpočtu'!E7)</f>
        <v xml:space="preserve">ul. Na Splavě - Č.Třebová </v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112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113</v>
      </c>
      <c r="B7" s="148"/>
      <c r="C7" s="149" t="str">
        <f>IF('Krycí list rozpočtu'!E26="","",'Krycí list rozpočtu'!E26)</f>
        <v/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114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115</v>
      </c>
      <c r="B9" s="148"/>
      <c r="C9" s="149" t="str">
        <f>IF('Krycí list rozpočtu'!O31="","",'Krycí list rozpočtu'!O31)</f>
        <v/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116</v>
      </c>
      <c r="H11" s="155" t="s">
        <v>53</v>
      </c>
      <c r="I11" s="155" t="s">
        <v>117</v>
      </c>
      <c r="J11" s="156" t="s">
        <v>118</v>
      </c>
      <c r="K11" s="157" t="s">
        <v>54</v>
      </c>
      <c r="L11" s="158" t="s">
        <v>55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2.75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SUBTOTAL(9,I15:I33)</f>
        <v>0</v>
      </c>
      <c r="J14" s="184"/>
      <c r="K14" s="185"/>
      <c r="L14" s="185" t="s">
        <v>58</v>
      </c>
    </row>
    <row r="15" spans="1:12" ht="12.75" outlineLevel="1">
      <c r="A15" s="186"/>
      <c r="B15" s="187"/>
      <c r="C15" s="187"/>
      <c r="D15" s="188" t="s">
        <v>56</v>
      </c>
      <c r="E15" s="189" t="s">
        <v>59</v>
      </c>
      <c r="F15" s="186"/>
      <c r="G15" s="190"/>
      <c r="H15" s="191"/>
      <c r="I15" s="191">
        <f>SUBTOTAL(9,I16:I33)</f>
        <v>0</v>
      </c>
      <c r="J15" s="192"/>
      <c r="K15" s="193"/>
      <c r="L15" s="193" t="s">
        <v>60</v>
      </c>
    </row>
    <row r="16" spans="1:12" ht="13.5" outlineLevel="2" thickBot="1">
      <c r="A16" s="186"/>
      <c r="B16" s="187"/>
      <c r="C16" s="187"/>
      <c r="D16" s="188" t="s">
        <v>56</v>
      </c>
      <c r="E16" s="189" t="s">
        <v>61</v>
      </c>
      <c r="F16" s="186"/>
      <c r="G16" s="190"/>
      <c r="H16" s="191"/>
      <c r="I16" s="191">
        <f>SUBTOTAL(9,I17:I19)</f>
        <v>0</v>
      </c>
      <c r="J16" s="192"/>
      <c r="K16" s="193"/>
      <c r="L16" s="193" t="s">
        <v>62</v>
      </c>
    </row>
    <row r="17" spans="1:12" ht="12.75" outlineLevel="3">
      <c r="A17" s="201" t="s">
        <v>6</v>
      </c>
      <c r="B17" s="202"/>
      <c r="C17" s="202"/>
      <c r="D17" s="203" t="s">
        <v>63</v>
      </c>
      <c r="E17" s="204" t="s">
        <v>64</v>
      </c>
      <c r="F17" s="205" t="s">
        <v>65</v>
      </c>
      <c r="G17" s="206">
        <v>585</v>
      </c>
      <c r="H17" s="207"/>
      <c r="I17" s="207">
        <f>ROUND(G17*H17,2)</f>
        <v>0</v>
      </c>
      <c r="J17" s="215">
        <v>21</v>
      </c>
      <c r="K17" s="177">
        <v>8</v>
      </c>
      <c r="L17" s="177" t="s">
        <v>66</v>
      </c>
    </row>
    <row r="18" spans="1:12" ht="12.75" outlineLevel="3">
      <c r="A18" s="200" t="s">
        <v>67</v>
      </c>
      <c r="B18" s="194"/>
      <c r="C18" s="194"/>
      <c r="D18" s="195" t="s">
        <v>68</v>
      </c>
      <c r="E18" s="196" t="s">
        <v>69</v>
      </c>
      <c r="F18" s="197" t="s">
        <v>65</v>
      </c>
      <c r="G18" s="198">
        <v>585</v>
      </c>
      <c r="H18" s="199"/>
      <c r="I18" s="199">
        <f>ROUND(G18*H18,2)</f>
        <v>0</v>
      </c>
      <c r="J18" s="216">
        <v>21</v>
      </c>
      <c r="K18" s="177">
        <v>8</v>
      </c>
      <c r="L18" s="177" t="s">
        <v>66</v>
      </c>
    </row>
    <row r="19" spans="1:12" ht="13.5" outlineLevel="3" thickBot="1">
      <c r="A19" s="208" t="s">
        <v>70</v>
      </c>
      <c r="B19" s="209"/>
      <c r="C19" s="209"/>
      <c r="D19" s="210" t="s">
        <v>71</v>
      </c>
      <c r="E19" s="211" t="s">
        <v>72</v>
      </c>
      <c r="F19" s="212" t="s">
        <v>65</v>
      </c>
      <c r="G19" s="213">
        <v>15</v>
      </c>
      <c r="H19" s="214"/>
      <c r="I19" s="214">
        <f>ROUND(G19*H19,2)</f>
        <v>0</v>
      </c>
      <c r="J19" s="217">
        <v>21</v>
      </c>
      <c r="K19" s="177">
        <v>8</v>
      </c>
      <c r="L19" s="177" t="s">
        <v>66</v>
      </c>
    </row>
    <row r="20" spans="1:12" ht="13.5" outlineLevel="2" thickBot="1">
      <c r="A20" s="186"/>
      <c r="B20" s="187"/>
      <c r="C20" s="187"/>
      <c r="D20" s="188" t="s">
        <v>56</v>
      </c>
      <c r="E20" s="189" t="s">
        <v>73</v>
      </c>
      <c r="F20" s="186"/>
      <c r="G20" s="190"/>
      <c r="H20" s="191"/>
      <c r="I20" s="191">
        <f>SUBTOTAL(9,I21:I24)</f>
        <v>0</v>
      </c>
      <c r="J20" s="192"/>
      <c r="K20" s="193"/>
      <c r="L20" s="193" t="s">
        <v>62</v>
      </c>
    </row>
    <row r="21" spans="1:12" ht="22.5" outlineLevel="3">
      <c r="A21" s="201" t="s">
        <v>74</v>
      </c>
      <c r="B21" s="202"/>
      <c r="C21" s="202"/>
      <c r="D21" s="203" t="s">
        <v>75</v>
      </c>
      <c r="E21" s="204" t="s">
        <v>76</v>
      </c>
      <c r="F21" s="205" t="s">
        <v>65</v>
      </c>
      <c r="G21" s="206">
        <v>585</v>
      </c>
      <c r="H21" s="207"/>
      <c r="I21" s="207">
        <f>ROUND(G21*H21,2)</f>
        <v>0</v>
      </c>
      <c r="J21" s="215">
        <v>21</v>
      </c>
      <c r="K21" s="177">
        <v>8</v>
      </c>
      <c r="L21" s="177" t="s">
        <v>66</v>
      </c>
    </row>
    <row r="22" spans="1:12" ht="22.5" outlineLevel="3">
      <c r="A22" s="200" t="s">
        <v>77</v>
      </c>
      <c r="B22" s="194"/>
      <c r="C22" s="194"/>
      <c r="D22" s="195" t="s">
        <v>78</v>
      </c>
      <c r="E22" s="196" t="s">
        <v>79</v>
      </c>
      <c r="F22" s="197" t="s">
        <v>65</v>
      </c>
      <c r="G22" s="198">
        <v>100</v>
      </c>
      <c r="H22" s="199"/>
      <c r="I22" s="199">
        <f>ROUND(G22*H22,2)</f>
        <v>0</v>
      </c>
      <c r="J22" s="216">
        <v>21</v>
      </c>
      <c r="K22" s="177">
        <v>8</v>
      </c>
      <c r="L22" s="177" t="s">
        <v>66</v>
      </c>
    </row>
    <row r="23" spans="1:12" ht="22.5" outlineLevel="3">
      <c r="A23" s="200" t="s">
        <v>80</v>
      </c>
      <c r="B23" s="194"/>
      <c r="C23" s="194"/>
      <c r="D23" s="195" t="s">
        <v>81</v>
      </c>
      <c r="E23" s="196" t="s">
        <v>82</v>
      </c>
      <c r="F23" s="197" t="s">
        <v>65</v>
      </c>
      <c r="G23" s="198">
        <v>585</v>
      </c>
      <c r="H23" s="199"/>
      <c r="I23" s="199">
        <f>ROUND(G23*H23,2)</f>
        <v>0</v>
      </c>
      <c r="J23" s="216">
        <v>21</v>
      </c>
      <c r="K23" s="177">
        <v>8</v>
      </c>
      <c r="L23" s="177" t="s">
        <v>66</v>
      </c>
    </row>
    <row r="24" spans="1:12" ht="13.5" outlineLevel="3" thickBot="1">
      <c r="A24" s="208" t="s">
        <v>83</v>
      </c>
      <c r="B24" s="209"/>
      <c r="C24" s="209"/>
      <c r="D24" s="210" t="s">
        <v>56</v>
      </c>
      <c r="E24" s="211" t="s">
        <v>84</v>
      </c>
      <c r="F24" s="212" t="s">
        <v>65</v>
      </c>
      <c r="G24" s="213">
        <v>10</v>
      </c>
      <c r="H24" s="214"/>
      <c r="I24" s="214">
        <f>ROUND(G24*H24,2)</f>
        <v>0</v>
      </c>
      <c r="J24" s="217">
        <v>21</v>
      </c>
      <c r="K24" s="177">
        <v>8</v>
      </c>
      <c r="L24" s="177" t="s">
        <v>66</v>
      </c>
    </row>
    <row r="25" spans="1:12" ht="13.5" outlineLevel="2" thickBot="1">
      <c r="A25" s="186"/>
      <c r="B25" s="187"/>
      <c r="C25" s="187"/>
      <c r="D25" s="188" t="s">
        <v>56</v>
      </c>
      <c r="E25" s="189" t="s">
        <v>85</v>
      </c>
      <c r="F25" s="186"/>
      <c r="G25" s="190"/>
      <c r="H25" s="191"/>
      <c r="I25" s="191">
        <f>SUBTOTAL(9,I26:I28)</f>
        <v>0</v>
      </c>
      <c r="J25" s="192"/>
      <c r="K25" s="193"/>
      <c r="L25" s="193" t="s">
        <v>62</v>
      </c>
    </row>
    <row r="26" spans="1:12" ht="12.75" outlineLevel="3">
      <c r="A26" s="201" t="s">
        <v>86</v>
      </c>
      <c r="B26" s="202"/>
      <c r="C26" s="202"/>
      <c r="D26" s="203" t="s">
        <v>87</v>
      </c>
      <c r="E26" s="204" t="s">
        <v>88</v>
      </c>
      <c r="F26" s="205" t="s">
        <v>89</v>
      </c>
      <c r="G26" s="206">
        <v>1</v>
      </c>
      <c r="H26" s="207"/>
      <c r="I26" s="207">
        <f>ROUND(G26*H26,2)</f>
        <v>0</v>
      </c>
      <c r="J26" s="215">
        <v>21</v>
      </c>
      <c r="K26" s="177">
        <v>8</v>
      </c>
      <c r="L26" s="177" t="s">
        <v>66</v>
      </c>
    </row>
    <row r="27" spans="1:12" ht="12.75" outlineLevel="3">
      <c r="A27" s="200" t="s">
        <v>90</v>
      </c>
      <c r="B27" s="194"/>
      <c r="C27" s="194"/>
      <c r="D27" s="195" t="s">
        <v>91</v>
      </c>
      <c r="E27" s="196" t="s">
        <v>92</v>
      </c>
      <c r="F27" s="197" t="s">
        <v>93</v>
      </c>
      <c r="G27" s="198">
        <v>5</v>
      </c>
      <c r="H27" s="199"/>
      <c r="I27" s="199">
        <f>ROUND(G27*H27,2)</f>
        <v>0</v>
      </c>
      <c r="J27" s="216">
        <v>21</v>
      </c>
      <c r="K27" s="177">
        <v>8</v>
      </c>
      <c r="L27" s="177" t="s">
        <v>66</v>
      </c>
    </row>
    <row r="28" spans="1:12" ht="13.5" outlineLevel="3" thickBot="1">
      <c r="A28" s="208" t="s">
        <v>94</v>
      </c>
      <c r="B28" s="209"/>
      <c r="C28" s="209"/>
      <c r="D28" s="210" t="s">
        <v>95</v>
      </c>
      <c r="E28" s="211" t="s">
        <v>96</v>
      </c>
      <c r="F28" s="212" t="s">
        <v>89</v>
      </c>
      <c r="G28" s="213">
        <v>1</v>
      </c>
      <c r="H28" s="214"/>
      <c r="I28" s="214">
        <f>ROUND(G28*H28,2)</f>
        <v>0</v>
      </c>
      <c r="J28" s="217">
        <v>21</v>
      </c>
      <c r="K28" s="177">
        <v>8</v>
      </c>
      <c r="L28" s="177" t="s">
        <v>66</v>
      </c>
    </row>
    <row r="29" spans="1:12" ht="13.5" outlineLevel="2" thickBot="1">
      <c r="A29" s="186"/>
      <c r="B29" s="187"/>
      <c r="C29" s="187"/>
      <c r="D29" s="188" t="s">
        <v>56</v>
      </c>
      <c r="E29" s="189" t="s">
        <v>97</v>
      </c>
      <c r="F29" s="186"/>
      <c r="G29" s="190"/>
      <c r="H29" s="191"/>
      <c r="I29" s="191">
        <f>SUBTOTAL(9,I30:I33)</f>
        <v>0</v>
      </c>
      <c r="J29" s="192"/>
      <c r="K29" s="193"/>
      <c r="L29" s="193" t="s">
        <v>62</v>
      </c>
    </row>
    <row r="30" spans="1:12" ht="22.5" outlineLevel="3">
      <c r="A30" s="201" t="s">
        <v>98</v>
      </c>
      <c r="B30" s="202"/>
      <c r="C30" s="202"/>
      <c r="D30" s="203" t="s">
        <v>99</v>
      </c>
      <c r="E30" s="204" t="s">
        <v>100</v>
      </c>
      <c r="F30" s="205" t="s">
        <v>101</v>
      </c>
      <c r="G30" s="206">
        <v>10</v>
      </c>
      <c r="H30" s="207"/>
      <c r="I30" s="207">
        <f>ROUND(G30*H30,2)</f>
        <v>0</v>
      </c>
      <c r="J30" s="215">
        <v>21</v>
      </c>
      <c r="K30" s="177">
        <v>8</v>
      </c>
      <c r="L30" s="177" t="s">
        <v>66</v>
      </c>
    </row>
    <row r="31" spans="1:12" ht="12.75" outlineLevel="3">
      <c r="A31" s="200" t="s">
        <v>102</v>
      </c>
      <c r="B31" s="194"/>
      <c r="C31" s="194"/>
      <c r="D31" s="195" t="s">
        <v>103</v>
      </c>
      <c r="E31" s="196" t="s">
        <v>104</v>
      </c>
      <c r="F31" s="197" t="s">
        <v>101</v>
      </c>
      <c r="G31" s="198">
        <v>10</v>
      </c>
      <c r="H31" s="199"/>
      <c r="I31" s="199">
        <f>ROUND(G31*H31,2)</f>
        <v>0</v>
      </c>
      <c r="J31" s="216">
        <v>21</v>
      </c>
      <c r="K31" s="177">
        <v>8</v>
      </c>
      <c r="L31" s="177" t="s">
        <v>66</v>
      </c>
    </row>
    <row r="32" spans="1:12" ht="22.5" outlineLevel="3">
      <c r="A32" s="200" t="s">
        <v>105</v>
      </c>
      <c r="B32" s="194"/>
      <c r="C32" s="194"/>
      <c r="D32" s="195" t="s">
        <v>106</v>
      </c>
      <c r="E32" s="196" t="s">
        <v>107</v>
      </c>
      <c r="F32" s="197" t="s">
        <v>108</v>
      </c>
      <c r="G32" s="198">
        <v>15</v>
      </c>
      <c r="H32" s="199"/>
      <c r="I32" s="199">
        <f>ROUND(G32*H32,2)</f>
        <v>0</v>
      </c>
      <c r="J32" s="216">
        <v>21</v>
      </c>
      <c r="K32" s="177">
        <v>8</v>
      </c>
      <c r="L32" s="177" t="s">
        <v>66</v>
      </c>
    </row>
    <row r="33" spans="1:12" ht="13.5" outlineLevel="3" thickBot="1">
      <c r="A33" s="208" t="s">
        <v>109</v>
      </c>
      <c r="B33" s="209"/>
      <c r="C33" s="209"/>
      <c r="D33" s="210" t="s">
        <v>56</v>
      </c>
      <c r="E33" s="211" t="s">
        <v>110</v>
      </c>
      <c r="F33" s="212" t="s">
        <v>108</v>
      </c>
      <c r="G33" s="213">
        <v>10</v>
      </c>
      <c r="H33" s="214"/>
      <c r="I33" s="214">
        <f>ROUND(G33*H33,2)</f>
        <v>0</v>
      </c>
      <c r="J33" s="217">
        <v>21</v>
      </c>
      <c r="K33" s="177">
        <v>8</v>
      </c>
      <c r="L33" s="177" t="s">
        <v>66</v>
      </c>
    </row>
    <row r="34" spans="1:12" ht="12.75">
      <c r="A34" s="218"/>
      <c r="B34" s="219"/>
      <c r="C34" s="219"/>
      <c r="D34" s="219"/>
      <c r="E34" s="220" t="s">
        <v>111</v>
      </c>
      <c r="F34" s="218"/>
      <c r="G34" s="221"/>
      <c r="H34" s="222"/>
      <c r="I34" s="222">
        <f>SUBTOTAL(9,I14:I33)</f>
        <v>0</v>
      </c>
      <c r="J34" s="223"/>
      <c r="K34" s="224"/>
      <c r="L34" s="224" t="s">
        <v>23</v>
      </c>
    </row>
  </sheetData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3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Kaska</dc:creator>
  <cp:keywords/>
  <dc:description/>
  <cp:lastModifiedBy>Zdenek Kaska</cp:lastModifiedBy>
  <dcterms:created xsi:type="dcterms:W3CDTF">2023-04-12T11:34:47Z</dcterms:created>
  <dcterms:modified xsi:type="dcterms:W3CDTF">2023-04-12T11:39:48Z</dcterms:modified>
  <cp:category/>
  <cp:version/>
  <cp:contentType/>
  <cp:contentStatus/>
</cp:coreProperties>
</file>