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<sst xmlns="http://schemas.openxmlformats.org/spreadsheetml/2006/main" count="53" uniqueCount="43">
  <si>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SOUPIS PRACÍ / ROZPOČET</t>
  </si>
  <si>
    <t>Stavba:</t>
  </si>
  <si>
    <t>Zpracovatel:</t>
  </si>
  <si>
    <t>Datum:</t>
  </si>
  <si>
    <t>Celkem:</t>
  </si>
  <si>
    <t>Cenová úroveň:</t>
  </si>
  <si>
    <t>ČP</t>
  </si>
  <si>
    <t>Kód položky</t>
  </si>
  <si>
    <t>Popis</t>
  </si>
  <si>
    <t>MJ</t>
  </si>
  <si>
    <t>Množství</t>
  </si>
  <si>
    <t>J. cena indexovaná</t>
  </si>
  <si>
    <t>Očištění skalních ploch ručními nástroji (motykami, páčidly)</t>
  </si>
  <si>
    <t>m3</t>
  </si>
  <si>
    <t>Zřízení horolezeckého úvazu pro práce ve výškách</t>
  </si>
  <si>
    <t>ks</t>
  </si>
  <si>
    <t>Odtěžení nestabilních hornin ze skalních stěn sbíječkou</t>
  </si>
  <si>
    <t>m</t>
  </si>
  <si>
    <t>kus</t>
  </si>
  <si>
    <t>Injektování aktivovanými směsmi nízkotlaké vzestupné tlakem do 0,6 Mpa</t>
  </si>
  <si>
    <t>hod</t>
  </si>
  <si>
    <t>Nátěr ocelových konstrukcí třídy I dvousložkový polyuretanový krycí (vrchní) tl do 80 µm</t>
  </si>
  <si>
    <t>m2</t>
  </si>
  <si>
    <t>Vodorovné přemístění suti a vybouraných hmot bez naložení ale se složením a urovnáním do 1 km</t>
  </si>
  <si>
    <t>t</t>
  </si>
  <si>
    <t>Nakládání suti a vybouraných hmot</t>
  </si>
  <si>
    <t>kpl.</t>
  </si>
  <si>
    <t>Stroje a zařízení nevyžadující montáž</t>
  </si>
  <si>
    <t>Náklady celkem</t>
  </si>
  <si>
    <t>Celková cena bez DPH</t>
  </si>
  <si>
    <t>Zajištění stability svahu na p.p.č. 630/19 k.ú Česká Třebová</t>
  </si>
  <si>
    <t>Seříznutí pařezu obvodu 220-283cm</t>
  </si>
  <si>
    <t>Odkopávky a prokopávky ručně zapažené i nezapažené</t>
  </si>
  <si>
    <t>Montáž ocelové sítě na skalní stěnu prováděná horolezeckou technikou</t>
  </si>
  <si>
    <t>Síť na skálu s oky 60 x 80 mm, drát D 2,2 mm, povrch galfan, role 50 x 3 m</t>
  </si>
  <si>
    <t>Geomatrace trojrozměrné protierozní PP</t>
  </si>
  <si>
    <t>Montáž geomříže na skalní stěnu prováděná horolezeckou technikou</t>
  </si>
  <si>
    <t>Skládkovné</t>
  </si>
  <si>
    <t>Příplatek k ceně za vodorovné přemístění suti vybouraných hmot, ZKD 1 km přes 1 km</t>
  </si>
  <si>
    <t>tkm</t>
  </si>
  <si>
    <t xml:space="preserve">Přesun hmot </t>
  </si>
  <si>
    <t xml:space="preserve">Vrty do skalních stěn vrtacími kladivy D do 56 mm hornina tř.  IV a III </t>
  </si>
  <si>
    <t>Trn z injekčních zavrtávacích tyčí D 32 mm l do 2 m včetně korunky D 51 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</si>
</sst>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  <numFmt numFmtId="165" formatCode="#,##0;#,##0;;"/>
    <numFmt numFmtId="166" formatCode="#,##0.000"/>
    <numFmt numFmtId="167" formatCode="#,##0.00%"/>
    <numFmt numFmtId="168" formatCode="dd\.mm\.yyyy"/>
    <numFmt numFmtId="169" formatCode="#,##0.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8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1" fillId="33" borderId="10" xfId="0" applyNumberFormat="1" applyFont="1" applyFill="1" applyBorder="1" applyAlignment="1" applyProtection="1">
      <alignment horizontal="left"/>
      <protection/>
    </xf>
    <xf numFmtId="0" fontId="21" fillId="0" borderId="11" xfId="46" applyFont="1" applyBorder="1" applyAlignment="1">
      <alignment horizontal="left"/>
      <protection/>
    </xf>
    <xf numFmtId="49" fontId="21" fillId="33" borderId="10" xfId="0" applyNumberFormat="1" applyFont="1" applyFill="1" applyBorder="1" applyAlignment="1" applyProtection="1">
      <alignment horizontal="left" wrapText="1"/>
      <protection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165" fontId="21" fillId="33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wrapText="1"/>
      <protection/>
    </xf>
    <xf numFmtId="49" fontId="21" fillId="0" borderId="10" xfId="0" applyNumberFormat="1" applyFont="1" applyFill="1" applyBorder="1" applyAlignment="1" applyProtection="1">
      <alignment horizontal="left"/>
      <protection/>
    </xf>
    <xf numFmtId="165" fontId="21" fillId="33" borderId="12" xfId="0" applyNumberFormat="1" applyFont="1" applyFill="1" applyBorder="1" applyAlignment="1" applyProtection="1">
      <alignment horizontal="left"/>
      <protection/>
    </xf>
    <xf numFmtId="0" fontId="21" fillId="0" borderId="13" xfId="0" applyFont="1" applyBorder="1" applyAlignment="1">
      <alignment horizontal="left" wrapText="1"/>
    </xf>
    <xf numFmtId="49" fontId="21" fillId="34" borderId="14" xfId="0" applyNumberFormat="1" applyFont="1" applyFill="1" applyBorder="1" applyAlignment="1" applyProtection="1">
      <alignment horizontal="left" vertical="center" wrapText="1"/>
      <protection/>
    </xf>
    <xf numFmtId="49" fontId="21" fillId="34" borderId="15" xfId="0" applyNumberFormat="1" applyFont="1" applyFill="1" applyBorder="1" applyAlignment="1" applyProtection="1">
      <alignment horizontal="left" vertical="center" wrapText="1"/>
      <protection/>
    </xf>
    <xf numFmtId="49" fontId="21" fillId="34" borderId="16" xfId="0" applyNumberFormat="1" applyFont="1" applyFill="1" applyBorder="1" applyAlignment="1" applyProtection="1">
      <alignment horizontal="left" vertical="center" wrapText="1"/>
      <protection/>
    </xf>
    <xf numFmtId="166" fontId="21" fillId="0" borderId="10" xfId="0" applyNumberFormat="1" applyFont="1" applyFill="1" applyBorder="1" applyAlignment="1" applyProtection="1">
      <alignment horizontal="left"/>
      <protection/>
    </xf>
    <xf numFmtId="4" fontId="21" fillId="0" borderId="10" xfId="0" applyNumberFormat="1" applyFont="1" applyFill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horizontal="left"/>
      <protection/>
    </xf>
    <xf numFmtId="166" fontId="21" fillId="0" borderId="10" xfId="0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66" fontId="21" fillId="0" borderId="13" xfId="0" applyNumberFormat="1" applyFont="1" applyBorder="1" applyAlignment="1">
      <alignment horizontal="left"/>
    </xf>
    <xf numFmtId="4" fontId="21" fillId="0" borderId="13" xfId="0" applyNumberFormat="1" applyFont="1" applyBorder="1" applyAlignment="1">
      <alignment horizontal="left"/>
    </xf>
    <xf numFmtId="4" fontId="21" fillId="33" borderId="17" xfId="0" applyNumberFormat="1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14" fontId="21" fillId="0" borderId="19" xfId="0" applyNumberFormat="1" applyFont="1" applyBorder="1" applyAlignment="1">
      <alignment horizontal="left"/>
    </xf>
    <xf numFmtId="0" fontId="21" fillId="0" borderId="11" xfId="46" applyFont="1" applyBorder="1" applyAlignment="1">
      <alignment horizontal="left" wrapText="1"/>
      <protection/>
    </xf>
    <xf numFmtId="0" fontId="21" fillId="0" borderId="0" xfId="0" applyFont="1" applyAlignment="1">
      <alignment horizontal="left"/>
    </xf>
    <xf numFmtId="0" fontId="22" fillId="0" borderId="20" xfId="47" applyFont="1" applyBorder="1" applyAlignment="1">
      <alignment horizontal="left" vertical="center" wrapText="1"/>
      <protection/>
    </xf>
    <xf numFmtId="49" fontId="22" fillId="0" borderId="11" xfId="47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1" fillId="0" borderId="19" xfId="0" applyFont="1" applyBorder="1" applyAlignment="1" applyProtection="1">
      <alignment horizontal="left" vertical="center" wrapText="1"/>
      <protection hidden="1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164" fontId="21" fillId="0" borderId="19" xfId="0" applyNumberFormat="1" applyFont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4.57421875" style="1" customWidth="1"/>
    <col min="2" max="2" width="13.57421875" style="1" customWidth="1"/>
    <col min="3" max="3" width="81.7109375" style="1" customWidth="1"/>
    <col min="4" max="4" width="4.57421875" style="1" customWidth="1"/>
    <col min="5" max="5" width="12.57421875" style="1" customWidth="1"/>
    <col min="6" max="6" width="12.28125" style="1" customWidth="1"/>
    <col min="7" max="7" width="14.57421875" style="1" customWidth="1"/>
    <col min="9" max="9" width="1.1484375" style="0" customWidth="1"/>
    <col min="11" max="11" width="63.140625" style="0" customWidth="1"/>
    <col min="14" max="14" width="9.140625" style="0" customWidth="1"/>
  </cols>
  <sheetData>
    <row r="1" spans="1:7" ht="21" customHeight="1">
      <c r="A1" s="40" t="s">
        <v>0</v>
      </c>
      <c r="B1" s="40"/>
      <c r="C1" s="40"/>
      <c r="D1" s="40"/>
      <c r="E1" s="40"/>
      <c r="F1" s="40"/>
      <c r="G1" s="40"/>
    </row>
    <row r="2" spans="1:7" ht="26.25" customHeight="1">
      <c r="A2" s="41" t="s">
        <v>1</v>
      </c>
      <c r="B2" s="41"/>
      <c r="C2" s="42" t="s">
        <v>30</v>
      </c>
      <c r="D2" s="42"/>
      <c r="E2" s="42"/>
      <c r="F2" s="42"/>
      <c r="G2" s="27"/>
    </row>
    <row r="3" spans="1:7" ht="15">
      <c r="A3" s="43" t="s">
        <v>2</v>
      </c>
      <c r="B3" s="43"/>
      <c r="C3" s="28"/>
      <c r="D3" s="44"/>
      <c r="E3" s="44"/>
      <c r="F3" s="44"/>
      <c r="G3" s="29"/>
    </row>
    <row r="4" spans="1:7" ht="15">
      <c r="A4" s="43" t="s">
        <v>3</v>
      </c>
      <c r="B4" s="43"/>
      <c r="C4" s="30"/>
      <c r="D4" s="41" t="s">
        <v>4</v>
      </c>
      <c r="E4" s="41"/>
      <c r="F4" s="45">
        <f>G26</f>
        <v>0</v>
      </c>
      <c r="G4" s="45"/>
    </row>
    <row r="5" spans="1:7" ht="15">
      <c r="A5" s="43" t="s">
        <v>5</v>
      </c>
      <c r="B5" s="43"/>
      <c r="C5" s="28"/>
      <c r="D5" s="41"/>
      <c r="E5" s="41"/>
      <c r="F5" s="45"/>
      <c r="G5" s="45"/>
    </row>
    <row r="6" spans="1:7" ht="29.25" customHeight="1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 t="s">
        <v>29</v>
      </c>
    </row>
    <row r="7" spans="1:7" ht="15">
      <c r="A7" s="10">
        <v>1</v>
      </c>
      <c r="B7" s="5"/>
      <c r="C7" s="11" t="s">
        <v>14</v>
      </c>
      <c r="D7" s="12" t="s">
        <v>15</v>
      </c>
      <c r="E7" s="18">
        <v>8</v>
      </c>
      <c r="F7" s="19"/>
      <c r="G7" s="20">
        <f>E7*F7</f>
        <v>0</v>
      </c>
    </row>
    <row r="8" spans="1:9" ht="15">
      <c r="A8" s="10">
        <v>2</v>
      </c>
      <c r="B8" s="5"/>
      <c r="C8" s="11" t="s">
        <v>12</v>
      </c>
      <c r="D8" s="12" t="s">
        <v>13</v>
      </c>
      <c r="E8" s="18">
        <v>4</v>
      </c>
      <c r="F8" s="19"/>
      <c r="G8" s="20">
        <f>E8*F8</f>
        <v>0</v>
      </c>
      <c r="I8">
        <f>16*5*0.05</f>
        <v>4</v>
      </c>
    </row>
    <row r="9" spans="1:9" ht="15">
      <c r="A9" s="10">
        <v>3</v>
      </c>
      <c r="B9" s="5"/>
      <c r="C9" s="7" t="s">
        <v>16</v>
      </c>
      <c r="D9" s="12" t="s">
        <v>13</v>
      </c>
      <c r="E9" s="18">
        <v>0.6</v>
      </c>
      <c r="F9" s="19"/>
      <c r="G9" s="20">
        <f>E9*F9</f>
        <v>0</v>
      </c>
      <c r="I9" s="3">
        <f>1*1*0.6</f>
        <v>0.6</v>
      </c>
    </row>
    <row r="10" spans="1:10" ht="15">
      <c r="A10" s="10">
        <v>4</v>
      </c>
      <c r="B10" s="5"/>
      <c r="C10" s="11" t="s">
        <v>31</v>
      </c>
      <c r="D10" s="12" t="s">
        <v>15</v>
      </c>
      <c r="E10" s="18">
        <v>1</v>
      </c>
      <c r="F10" s="19"/>
      <c r="G10" s="20">
        <f>E10*F10</f>
        <v>0</v>
      </c>
      <c r="H10" s="2"/>
      <c r="J10" s="2"/>
    </row>
    <row r="11" spans="1:10" ht="15">
      <c r="A11" s="10">
        <v>5</v>
      </c>
      <c r="B11" s="6"/>
      <c r="C11" s="7" t="s">
        <v>32</v>
      </c>
      <c r="D11" s="12" t="s">
        <v>13</v>
      </c>
      <c r="E11" s="18">
        <v>4</v>
      </c>
      <c r="F11" s="19"/>
      <c r="G11" s="20">
        <f>E11*F11</f>
        <v>0</v>
      </c>
      <c r="H11" s="2"/>
      <c r="I11" s="2">
        <f>2*2*1</f>
        <v>4</v>
      </c>
      <c r="J11" s="2"/>
    </row>
    <row r="12" spans="1:10" ht="14.25" customHeight="1">
      <c r="A12" s="10">
        <v>6</v>
      </c>
      <c r="B12" s="5"/>
      <c r="C12" s="7" t="s">
        <v>41</v>
      </c>
      <c r="D12" s="12" t="s">
        <v>17</v>
      </c>
      <c r="E12" s="18">
        <f>2*38</f>
        <v>76</v>
      </c>
      <c r="F12" s="19"/>
      <c r="G12" s="20">
        <f aca="true" t="shared" si="0" ref="G12:G25">E12*F12</f>
        <v>0</v>
      </c>
      <c r="H12" s="2"/>
      <c r="J12" s="3"/>
    </row>
    <row r="13" spans="1:10" ht="15" customHeight="1">
      <c r="A13" s="10">
        <v>7</v>
      </c>
      <c r="B13" s="5"/>
      <c r="C13" s="7" t="s">
        <v>42</v>
      </c>
      <c r="D13" s="12" t="s">
        <v>18</v>
      </c>
      <c r="E13" s="18">
        <v>38</v>
      </c>
      <c r="F13" s="19"/>
      <c r="G13" s="20">
        <f t="shared" si="0"/>
        <v>0</v>
      </c>
      <c r="H13" s="2"/>
      <c r="I13" s="2">
        <f>2*9+(16*5)/4</f>
        <v>38</v>
      </c>
      <c r="J13" s="2"/>
    </row>
    <row r="14" spans="1:10" ht="15" customHeight="1">
      <c r="A14" s="10">
        <v>8</v>
      </c>
      <c r="B14" s="5"/>
      <c r="C14" s="7" t="s">
        <v>19</v>
      </c>
      <c r="D14" s="12" t="s">
        <v>20</v>
      </c>
      <c r="E14" s="18">
        <v>8</v>
      </c>
      <c r="F14" s="19"/>
      <c r="G14" s="20">
        <f t="shared" si="0"/>
        <v>0</v>
      </c>
      <c r="H14" s="2"/>
      <c r="I14" s="2"/>
      <c r="J14" s="2"/>
    </row>
    <row r="15" spans="1:10" ht="15" customHeight="1">
      <c r="A15" s="10">
        <v>9</v>
      </c>
      <c r="B15" s="6"/>
      <c r="C15" s="31" t="s">
        <v>33</v>
      </c>
      <c r="D15" s="12" t="s">
        <v>22</v>
      </c>
      <c r="E15" s="18">
        <v>96</v>
      </c>
      <c r="F15" s="19"/>
      <c r="G15" s="20">
        <f t="shared" si="0"/>
        <v>0</v>
      </c>
      <c r="H15" s="2"/>
      <c r="I15">
        <f>16*5*1.2</f>
        <v>96</v>
      </c>
      <c r="J15" s="2"/>
    </row>
    <row r="16" spans="1:10" ht="15" customHeight="1">
      <c r="A16" s="10">
        <v>10</v>
      </c>
      <c r="B16" s="6"/>
      <c r="C16" s="31" t="s">
        <v>34</v>
      </c>
      <c r="D16" s="12" t="s">
        <v>22</v>
      </c>
      <c r="E16" s="18">
        <v>115.2</v>
      </c>
      <c r="F16" s="19"/>
      <c r="G16" s="20">
        <f t="shared" si="0"/>
        <v>0</v>
      </c>
      <c r="H16" s="2"/>
      <c r="I16" s="2">
        <f>I15*1.2</f>
        <v>115.19999999999999</v>
      </c>
      <c r="J16" s="2"/>
    </row>
    <row r="17" spans="1:10" ht="15">
      <c r="A17" s="10">
        <v>11</v>
      </c>
      <c r="B17" s="34"/>
      <c r="C17" s="33" t="s">
        <v>36</v>
      </c>
      <c r="D17" s="12" t="s">
        <v>22</v>
      </c>
      <c r="E17" s="18">
        <v>48</v>
      </c>
      <c r="F17" s="19"/>
      <c r="G17" s="20">
        <f t="shared" si="0"/>
        <v>0</v>
      </c>
      <c r="H17" s="2"/>
      <c r="I17" s="2">
        <f>48*1.2</f>
        <v>57.599999999999994</v>
      </c>
      <c r="J17" s="2"/>
    </row>
    <row r="18" spans="1:10" ht="16.5" customHeight="1">
      <c r="A18" s="10">
        <v>12</v>
      </c>
      <c r="B18" s="6"/>
      <c r="C18" s="31" t="s">
        <v>35</v>
      </c>
      <c r="D18" s="12" t="s">
        <v>22</v>
      </c>
      <c r="E18" s="18">
        <v>57.6</v>
      </c>
      <c r="F18" s="19"/>
      <c r="G18" s="20">
        <f t="shared" si="0"/>
        <v>0</v>
      </c>
      <c r="H18" s="2"/>
      <c r="I18" s="2"/>
      <c r="J18" s="2"/>
    </row>
    <row r="19" spans="1:10" ht="15">
      <c r="A19" s="10">
        <v>13</v>
      </c>
      <c r="B19" s="5"/>
      <c r="C19" s="7" t="s">
        <v>21</v>
      </c>
      <c r="D19" s="12" t="s">
        <v>22</v>
      </c>
      <c r="E19" s="18">
        <v>3.42</v>
      </c>
      <c r="F19" s="19"/>
      <c r="G19" s="20">
        <f t="shared" si="0"/>
        <v>0</v>
      </c>
      <c r="H19" s="2"/>
      <c r="I19" s="2">
        <f>0.15*0.15*2*2*38</f>
        <v>3.42</v>
      </c>
      <c r="J19" s="2"/>
    </row>
    <row r="20" spans="1:10" ht="14.25" customHeight="1">
      <c r="A20" s="10">
        <v>14</v>
      </c>
      <c r="B20" s="7"/>
      <c r="C20" s="5" t="s">
        <v>23</v>
      </c>
      <c r="D20" s="12" t="s">
        <v>24</v>
      </c>
      <c r="E20" s="18">
        <f>(8.6)*1.8</f>
        <v>15.48</v>
      </c>
      <c r="F20" s="19"/>
      <c r="G20" s="20">
        <f t="shared" si="0"/>
        <v>0</v>
      </c>
      <c r="H20" s="2"/>
      <c r="I20" s="2"/>
      <c r="J20" s="2"/>
    </row>
    <row r="21" spans="1:10" ht="14.25" customHeight="1">
      <c r="A21" s="10">
        <v>15</v>
      </c>
      <c r="B21" s="7"/>
      <c r="C21" s="5" t="s">
        <v>38</v>
      </c>
      <c r="D21" s="12" t="s">
        <v>39</v>
      </c>
      <c r="E21" s="18">
        <f>(8.6)*1.8*10</f>
        <v>154.8</v>
      </c>
      <c r="F21" s="19"/>
      <c r="G21" s="20">
        <f t="shared" si="0"/>
        <v>0</v>
      </c>
      <c r="H21" s="2"/>
      <c r="I21" s="2"/>
      <c r="J21" s="2"/>
    </row>
    <row r="22" spans="1:10" ht="15">
      <c r="A22" s="10">
        <v>16</v>
      </c>
      <c r="B22" s="8"/>
      <c r="C22" s="9" t="s">
        <v>25</v>
      </c>
      <c r="D22" s="9" t="s">
        <v>24</v>
      </c>
      <c r="E22" s="21">
        <f>E20</f>
        <v>15.48</v>
      </c>
      <c r="F22" s="22"/>
      <c r="G22" s="20">
        <f t="shared" si="0"/>
        <v>0</v>
      </c>
      <c r="H22" s="2"/>
      <c r="I22" s="2"/>
      <c r="J22" s="2"/>
    </row>
    <row r="23" spans="1:10" ht="15">
      <c r="A23" s="10">
        <v>17</v>
      </c>
      <c r="B23" s="8"/>
      <c r="C23" s="9" t="s">
        <v>37</v>
      </c>
      <c r="D23" s="9" t="s">
        <v>24</v>
      </c>
      <c r="E23" s="21">
        <v>15.48</v>
      </c>
      <c r="F23" s="22"/>
      <c r="G23" s="20">
        <f t="shared" si="0"/>
        <v>0</v>
      </c>
      <c r="H23" s="2"/>
      <c r="I23" s="2"/>
      <c r="J23" s="2"/>
    </row>
    <row r="24" spans="1:10" ht="15">
      <c r="A24" s="10">
        <v>18</v>
      </c>
      <c r="B24" s="8"/>
      <c r="C24" s="9" t="s">
        <v>40</v>
      </c>
      <c r="D24" s="9" t="s">
        <v>13</v>
      </c>
      <c r="E24" s="21">
        <f>8.6</f>
        <v>8.6</v>
      </c>
      <c r="F24" s="22"/>
      <c r="G24" s="20">
        <f t="shared" si="0"/>
        <v>0</v>
      </c>
      <c r="H24" s="2"/>
      <c r="I24" s="2"/>
      <c r="J24" s="2"/>
    </row>
    <row r="25" spans="1:10" ht="15">
      <c r="A25" s="10">
        <v>19</v>
      </c>
      <c r="B25" s="8"/>
      <c r="C25" s="9" t="s">
        <v>27</v>
      </c>
      <c r="D25" s="9" t="s">
        <v>26</v>
      </c>
      <c r="E25" s="21">
        <v>1</v>
      </c>
      <c r="F25" s="22"/>
      <c r="G25" s="20">
        <f t="shared" si="0"/>
        <v>0</v>
      </c>
      <c r="H25" s="2"/>
      <c r="I25" s="2"/>
      <c r="J25" s="2"/>
    </row>
    <row r="26" spans="1:10" ht="27.75" customHeight="1">
      <c r="A26" s="13"/>
      <c r="B26" s="14"/>
      <c r="C26" s="23" t="s">
        <v>28</v>
      </c>
      <c r="D26" s="23"/>
      <c r="E26" s="24"/>
      <c r="F26" s="25"/>
      <c r="G26" s="26">
        <f>SUM(G7:G25)</f>
        <v>0</v>
      </c>
      <c r="H26" s="2"/>
      <c r="I26" s="2"/>
      <c r="J26" s="2"/>
    </row>
    <row r="27" spans="1:10" ht="26.25" customHeight="1">
      <c r="A27" s="32"/>
      <c r="B27" s="32"/>
      <c r="C27" s="32"/>
      <c r="D27" s="32"/>
      <c r="E27" s="32"/>
      <c r="F27" s="32"/>
      <c r="G27" s="32"/>
      <c r="H27" s="2"/>
      <c r="I27" s="2"/>
      <c r="J27" s="2"/>
    </row>
    <row r="28" spans="2:10" ht="26.25" customHeight="1">
      <c r="B28" s="4"/>
      <c r="H28" s="2"/>
      <c r="I28" s="2"/>
      <c r="J28" s="2"/>
    </row>
    <row r="29" spans="2:12" ht="17.25" customHeight="1">
      <c r="B29" s="4"/>
      <c r="H29" s="35"/>
      <c r="I29" s="2"/>
      <c r="J29" s="2"/>
      <c r="K29" s="35"/>
      <c r="L29" s="35"/>
    </row>
    <row r="30" spans="8:12" ht="17.25" customHeight="1">
      <c r="H30" s="35"/>
      <c r="I30" s="36"/>
      <c r="J30" s="35"/>
      <c r="K30" s="37"/>
      <c r="L30" s="38"/>
    </row>
    <row r="31" spans="8:12" ht="17.25" customHeight="1">
      <c r="H31" s="35"/>
      <c r="I31" s="35"/>
      <c r="J31" s="35"/>
      <c r="K31" s="37"/>
      <c r="L31" s="35"/>
    </row>
    <row r="32" spans="8:12" ht="26.25" customHeight="1">
      <c r="H32" s="35"/>
      <c r="I32" s="35"/>
      <c r="J32" s="35"/>
      <c r="K32" s="39"/>
      <c r="L32" s="35"/>
    </row>
    <row r="33" spans="8:12" ht="17.25" customHeight="1">
      <c r="H33" s="35"/>
      <c r="I33" s="2"/>
      <c r="J33" s="2"/>
      <c r="K33" s="35"/>
      <c r="L33" s="35"/>
    </row>
    <row r="34" spans="8:12" ht="17.25" customHeight="1">
      <c r="H34" s="35"/>
      <c r="I34" s="2"/>
      <c r="J34" s="2"/>
      <c r="K34" s="35"/>
      <c r="L34" s="35"/>
    </row>
    <row r="35" spans="9:10" ht="26.25" customHeight="1">
      <c r="I35" s="2"/>
      <c r="J35" s="2"/>
    </row>
    <row r="36" spans="9:10" ht="17.25" customHeight="1">
      <c r="I36" s="2"/>
      <c r="J36" s="2"/>
    </row>
    <row r="37" spans="9:10" ht="17.25" customHeight="1">
      <c r="I37" s="2"/>
      <c r="J37" s="2"/>
    </row>
    <row r="38" ht="26.25" customHeight="1"/>
    <row r="39" ht="26.25" customHeight="1"/>
    <row r="40" ht="17.25" customHeight="1"/>
    <row r="41" ht="17.25" customHeight="1"/>
    <row r="42" ht="17.25" customHeight="1"/>
    <row r="43" ht="26.25" customHeight="1"/>
    <row r="44" ht="17.25" customHeight="1"/>
    <row r="45" ht="17.25" customHeight="1"/>
    <row r="46" ht="26.25" customHeight="1"/>
    <row r="47" ht="26.25" customHeight="1"/>
    <row r="48" ht="17.25" customHeight="1"/>
    <row r="49" ht="17.25" customHeight="1"/>
    <row r="50" ht="17.25" customHeight="1"/>
    <row r="51" ht="17.25" customHeight="1"/>
    <row r="52" ht="26.25" customHeight="1"/>
    <row r="53" ht="17.25" customHeight="1"/>
    <row r="54" ht="26.25" customHeight="1"/>
    <row r="55" ht="26.25" customHeight="1"/>
    <row r="56" ht="17.25" customHeight="1"/>
    <row r="57" ht="17.25" customHeight="1"/>
    <row r="58" ht="17.25" customHeight="1"/>
    <row r="59" ht="26.25" customHeight="1"/>
    <row r="60" ht="17.25" customHeight="1"/>
    <row r="61" ht="17.25" customHeight="1"/>
    <row r="62" ht="17.25" customHeight="1"/>
    <row r="63" ht="17.25" customHeight="1"/>
    <row r="64" ht="26.25" customHeight="1"/>
    <row r="65" ht="17.25" customHeight="1"/>
    <row r="66" ht="26.25" customHeight="1"/>
    <row r="67" ht="17.25" customHeight="1"/>
    <row r="68" ht="26.25" customHeight="1"/>
    <row r="69" ht="26.25" customHeight="1"/>
    <row r="70" ht="26.25" customHeight="1"/>
  </sheetData>
  <sheetProtection selectLockedCells="1" selectUnlockedCells="1"/>
  <mergeCells count="9">
    <mergeCell ref="A1:G1"/>
    <mergeCell ref="A2:B2"/>
    <mergeCell ref="C2:F2"/>
    <mergeCell ref="A3:B3"/>
    <mergeCell ref="D3:F3"/>
    <mergeCell ref="A4:B4"/>
    <mergeCell ref="D4:E5"/>
    <mergeCell ref="F4:G5"/>
    <mergeCell ref="A5:B5"/>
  </mergeCells>
  <printOptions/>
  <pageMargins left="0.2" right="0.2" top="0.2" bottom="0.2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Samek</dc:creator>
  <cp:keywords/>
  <dc:description/>
  <cp:lastModifiedBy>Ing. Pavel Bartas</cp:lastModifiedBy>
  <cp:lastPrinted>2023-03-16T10:58:41Z</cp:lastPrinted>
  <dcterms:created xsi:type="dcterms:W3CDTF">2023-03-09T08:01:29Z</dcterms:created>
  <dcterms:modified xsi:type="dcterms:W3CDTF">2024-03-25T15:47:08Z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15.2.10.16158</vt:lpwstr>
  </property>
</Properties>
</file>