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<sst xmlns="http://schemas.openxmlformats.org/spreadsheetml/2006/main" count="131" uniqueCount="85">
  <si>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>kód položky</t>
  </si>
  <si>
    <t>popis   položky</t>
  </si>
  <si>
    <t>m.j.</t>
  </si>
  <si>
    <t>množství</t>
  </si>
  <si>
    <t>sazba   Kč</t>
  </si>
  <si>
    <t>celkem   Kč</t>
  </si>
  <si>
    <t>t</t>
  </si>
  <si>
    <t>celkem  t</t>
  </si>
  <si>
    <t>m2</t>
  </si>
  <si>
    <t>C E L K E M   bez   D P H</t>
  </si>
  <si>
    <t>J120x80x6</t>
  </si>
  <si>
    <t>U120</t>
  </si>
  <si>
    <t>Návoz materiálu + manipulace</t>
  </si>
  <si>
    <t xml:space="preserve">Výrobní dokumentace </t>
  </si>
  <si>
    <t>Zaměření stávajícího stavu</t>
  </si>
  <si>
    <t>Výroba</t>
  </si>
  <si>
    <t>Povrchová úprava žárový zinek</t>
  </si>
  <si>
    <t>Doprava na stavbu</t>
  </si>
  <si>
    <t>Montáž</t>
  </si>
  <si>
    <t>Manipulační technika na stavbě</t>
  </si>
  <si>
    <t>Doprava montážníků a ubytování</t>
  </si>
  <si>
    <t>Spojovací materiál ocelové konstrukce</t>
  </si>
  <si>
    <t>Kotevní šrouby Hilti M16</t>
  </si>
  <si>
    <t>Kotevní šrouby Hilti M12</t>
  </si>
  <si>
    <t>kg</t>
  </si>
  <si>
    <t>ks</t>
  </si>
  <si>
    <t>kpl</t>
  </si>
  <si>
    <t>P S V</t>
  </si>
  <si>
    <t>Konstrukce kovové vč úpravy povrchů</t>
  </si>
  <si>
    <t>Konstrukce kovové vč úpravy povrchů  celkem</t>
  </si>
  <si>
    <t>P S V   C E L K E M</t>
  </si>
  <si>
    <t>REKAPITULACE   NÁKLADŮ</t>
  </si>
  <si>
    <t>Kč</t>
  </si>
  <si>
    <t>P S V  -  Základní rozpočtové náklady  celkem</t>
  </si>
  <si>
    <t>%</t>
  </si>
  <si>
    <t>C E L K E M   vč   D P H</t>
  </si>
  <si>
    <t>materiál</t>
  </si>
  <si>
    <t>Plotny   tl. 15 mm</t>
  </si>
  <si>
    <t>Šikmé a diagonální výztuhy, tvarové pálení</t>
  </si>
  <si>
    <t>Konstrukce tesařské</t>
  </si>
  <si>
    <t>Montáž spádových hranolů</t>
  </si>
  <si>
    <t>m</t>
  </si>
  <si>
    <t>Montáž záklopu z prken</t>
  </si>
  <si>
    <t>S P C</t>
  </si>
  <si>
    <t>Dodávka hranolů 30-75/80 mm</t>
  </si>
  <si>
    <t>m3</t>
  </si>
  <si>
    <t>Dodávka prken 24 mm</t>
  </si>
  <si>
    <t>Impregnace dřevěných prvků</t>
  </si>
  <si>
    <t>Spojovací prostředky</t>
  </si>
  <si>
    <t>součet</t>
  </si>
  <si>
    <t>přesun hmot</t>
  </si>
  <si>
    <t>Konstrukce tesařské  celkem</t>
  </si>
  <si>
    <t>Konstrukce truhlářské</t>
  </si>
  <si>
    <t>Montáž obložení podhledu a čel rampy z palubek</t>
  </si>
  <si>
    <t>Impregnace palubek</t>
  </si>
  <si>
    <t>Dodávka palubek severský smrk 19/121 mm</t>
  </si>
  <si>
    <t>Konstrukce truhlářské  celkem</t>
  </si>
  <si>
    <t>Konstrukce klempířské</t>
  </si>
  <si>
    <t>Střešní krytina z Pz plechu s barevnou povrchovou úpravou</t>
  </si>
  <si>
    <t>Přítlačná lišta a oplechování okapové hrany</t>
  </si>
  <si>
    <t>Montáž pojistné hydroizolační folie s přelepením přesahů</t>
  </si>
  <si>
    <t>Dodávka folie Jutafol DTB 150</t>
  </si>
  <si>
    <t>Konstrukce klempířské  celkem</t>
  </si>
  <si>
    <t>Nátěry</t>
  </si>
  <si>
    <t>Nátěry  celkem</t>
  </si>
  <si>
    <t>Napouštěcí nátěr palubek</t>
  </si>
  <si>
    <t>Lazurovací nátěr palubek dvojnásobný</t>
  </si>
  <si>
    <t>ZŠ  HABRMANOVA  -  ČESKÁ  TŘEBOVÁ  -  ZASTŘEŠENÍ  RAMPY  -  VÝKAZ  VÝMĚR</t>
  </si>
  <si>
    <t>D P H    ( daňový základ  ……………………... Kč )</t>
  </si>
  <si>
    <t>(1,50*18)+(1,50*10)</t>
  </si>
  <si>
    <t>(1,515*15,17)+(1,515*8,51)</t>
  </si>
  <si>
    <t>(42,00*0,0525*0,80)*1,10</t>
  </si>
  <si>
    <t>35,88*0,024*1,10</t>
  </si>
  <si>
    <t>1,94+0,95</t>
  </si>
  <si>
    <t>(1,45*15,17) + (15,17*0,152)+(1,45*8,51)+(8,51*0,152)</t>
  </si>
  <si>
    <t>37,94*0,019</t>
  </si>
  <si>
    <t>37,94*1,10</t>
  </si>
  <si>
    <t>(15,17*1,515)+(8,51*1,515)</t>
  </si>
  <si>
    <t>(15,17*2)+(1,515*2) + (8,51*2)+(1,515*2)</t>
  </si>
  <si>
    <t>35,875*1,15</t>
  </si>
  <si>
    <t>(4,011*6)*16,98  +  (4,011*4)*16,98</t>
  </si>
  <si>
    <t>(15,17*2)*13,43  +  (8,51*2)*13,43</t>
  </si>
  <si>
    <t>(0,28*0,20)*6*120,00  +  (0,28*0,20)*4*120,00</t>
  </si>
  <si>
    <t>Celkem OK  :  (681,07+636,044+67,20+86,70)</t>
  </si>
  <si>
    <t>(681,07+636,044+67,20+86,70)*1,08     vč prořezu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</si>
</sst>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7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1" fillId="0" borderId="12" xfId="0" applyNumberFormat="1" applyFont="1" applyFill="1" applyBorder="1" applyAlignment="1">
      <alignment/>
    </xf>
    <xf numFmtId="166" fontId="1" fillId="0" borderId="13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167" fontId="0" fillId="0" borderId="17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1" fillId="33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selection activeCell="B174" sqref="B174"/>
    </sheetView>
  </sheetViews>
  <sheetFormatPr defaultColWidth="9.140625" defaultRowHeight="12.75"/>
  <cols>
    <col min="1" max="1" width="11.140625" style="3" customWidth="1"/>
    <col min="2" max="2" width="60.421875" style="0" customWidth="1"/>
    <col min="3" max="3" width="6.57421875" style="3" customWidth="1"/>
    <col min="4" max="4" width="9.421875" style="59" customWidth="1"/>
    <col min="5" max="5" width="14.00390625" style="7" customWidth="1"/>
    <col min="6" max="6" width="15.28125" style="7" customWidth="1"/>
    <col min="7" max="7" width="7.28125" style="0" customWidth="1"/>
    <col min="11" max="11" width="12.28125" style="0" customWidth="1"/>
  </cols>
  <sheetData>
    <row r="1" spans="7:8" ht="12.75">
      <c r="G1" s="11"/>
      <c r="H1" s="11"/>
    </row>
    <row r="2" spans="1:8" ht="12.75">
      <c r="A2" s="24"/>
      <c r="B2" s="2" t="s">
        <v>67</v>
      </c>
      <c r="C2" s="4"/>
      <c r="D2" s="60"/>
      <c r="E2" s="5"/>
      <c r="F2" s="5"/>
      <c r="G2" s="8"/>
      <c r="H2" s="9"/>
    </row>
    <row r="3" spans="7:8" ht="12.75">
      <c r="G3" s="11"/>
      <c r="H3" s="11"/>
    </row>
    <row r="4" spans="1:8" ht="12.75">
      <c r="A4" s="3" t="s">
        <v>0</v>
      </c>
      <c r="B4" s="3" t="s">
        <v>1</v>
      </c>
      <c r="C4" s="3" t="s">
        <v>2</v>
      </c>
      <c r="D4" s="61" t="s">
        <v>3</v>
      </c>
      <c r="E4" s="98" t="s">
        <v>4</v>
      </c>
      <c r="F4" s="6" t="s">
        <v>5</v>
      </c>
      <c r="G4" s="10" t="s">
        <v>6</v>
      </c>
      <c r="H4" s="11" t="s">
        <v>7</v>
      </c>
    </row>
    <row r="5" spans="7:8" ht="12.75">
      <c r="G5" s="11"/>
      <c r="H5" s="11"/>
    </row>
    <row r="6" spans="2:8" ht="12.75">
      <c r="B6" s="1" t="s">
        <v>27</v>
      </c>
      <c r="D6" s="11"/>
      <c r="G6" s="11"/>
      <c r="H6" s="11"/>
    </row>
    <row r="7" spans="1:8" ht="12.75">
      <c r="A7" s="35"/>
      <c r="B7" s="36"/>
      <c r="C7" s="35"/>
      <c r="D7" s="55"/>
      <c r="E7" s="71"/>
      <c r="G7" s="11"/>
      <c r="H7" s="11"/>
    </row>
    <row r="8" spans="2:5" ht="12.75">
      <c r="B8" s="14" t="s">
        <v>39</v>
      </c>
      <c r="D8" s="12"/>
      <c r="E8" s="13"/>
    </row>
    <row r="9" spans="4:5" ht="12.75">
      <c r="D9" s="12"/>
      <c r="E9" s="13"/>
    </row>
    <row r="10" spans="1:11" ht="12.75">
      <c r="A10" s="3">
        <v>762335521</v>
      </c>
      <c r="B10" t="s">
        <v>40</v>
      </c>
      <c r="C10" s="35" t="s">
        <v>41</v>
      </c>
      <c r="D10" s="34">
        <v>42</v>
      </c>
      <c r="E10" s="32"/>
      <c r="F10" s="13">
        <f>(D10*E10)</f>
        <v>0</v>
      </c>
      <c r="G10" s="12">
        <v>0</v>
      </c>
      <c r="H10" s="12">
        <f>(D10*G10)</f>
        <v>0</v>
      </c>
      <c r="K10" s="7"/>
    </row>
    <row r="11" spans="2:11" ht="12.75">
      <c r="B11" t="s">
        <v>69</v>
      </c>
      <c r="D11" s="12">
        <f>(1.5*18)+(1.5*10)</f>
        <v>42</v>
      </c>
      <c r="E11" s="13"/>
      <c r="K11" s="7"/>
    </row>
    <row r="12" spans="4:11" ht="12.75">
      <c r="D12" s="12"/>
      <c r="E12" s="13"/>
      <c r="K12" s="7"/>
    </row>
    <row r="13" spans="1:11" ht="12.75">
      <c r="A13" s="3">
        <v>762341210</v>
      </c>
      <c r="B13" t="s">
        <v>42</v>
      </c>
      <c r="C13" s="35" t="s">
        <v>8</v>
      </c>
      <c r="D13" s="34">
        <v>35.88</v>
      </c>
      <c r="E13" s="32"/>
      <c r="F13" s="13">
        <f>(D13*E13)</f>
        <v>0</v>
      </c>
      <c r="G13" s="12">
        <v>0</v>
      </c>
      <c r="H13" s="12">
        <f>(D13*G13)</f>
        <v>0</v>
      </c>
      <c r="K13" s="7"/>
    </row>
    <row r="14" spans="2:11" ht="12.75">
      <c r="B14" t="s">
        <v>70</v>
      </c>
      <c r="D14" s="12">
        <f>(1.515*15.17)+(1.515*8.51)</f>
        <v>35.8752</v>
      </c>
      <c r="E14" s="13"/>
      <c r="K14" s="7"/>
    </row>
    <row r="15" spans="4:11" ht="12.75">
      <c r="D15" s="12"/>
      <c r="E15" s="13"/>
      <c r="K15" s="7"/>
    </row>
    <row r="16" spans="1:11" ht="12.75">
      <c r="A16" s="3" t="s">
        <v>43</v>
      </c>
      <c r="B16" t="s">
        <v>44</v>
      </c>
      <c r="C16" s="35" t="s">
        <v>45</v>
      </c>
      <c r="D16" s="34">
        <v>1.94</v>
      </c>
      <c r="E16" s="32"/>
      <c r="F16" s="13">
        <f>(D16*E16)</f>
        <v>0</v>
      </c>
      <c r="G16" s="12">
        <v>0</v>
      </c>
      <c r="H16" s="12">
        <f>(D16*G16)</f>
        <v>0</v>
      </c>
      <c r="K16" s="7"/>
    </row>
    <row r="17" spans="2:11" ht="12.75">
      <c r="B17" t="s">
        <v>71</v>
      </c>
      <c r="D17" s="12">
        <f>(42*0.0525*0.8)*1.1</f>
        <v>1.9404000000000003</v>
      </c>
      <c r="E17" s="13"/>
      <c r="K17" s="7"/>
    </row>
    <row r="18" spans="4:11" ht="12.75">
      <c r="D18" s="12"/>
      <c r="E18" s="13"/>
      <c r="K18" s="7"/>
    </row>
    <row r="19" spans="1:11" ht="12.75">
      <c r="A19" s="3" t="s">
        <v>43</v>
      </c>
      <c r="B19" t="s">
        <v>46</v>
      </c>
      <c r="C19" s="35" t="s">
        <v>45</v>
      </c>
      <c r="D19" s="34">
        <v>0.947</v>
      </c>
      <c r="E19" s="32"/>
      <c r="F19" s="13">
        <f>(D19*E19)</f>
        <v>0</v>
      </c>
      <c r="G19" s="12">
        <v>0</v>
      </c>
      <c r="H19" s="12">
        <f>(D19*G19)</f>
        <v>0</v>
      </c>
      <c r="K19" s="7"/>
    </row>
    <row r="20" spans="2:11" ht="12.75">
      <c r="B20" t="s">
        <v>72</v>
      </c>
      <c r="D20" s="12">
        <f>35.88*0.024*1.1</f>
        <v>0.9472320000000002</v>
      </c>
      <c r="E20" s="13"/>
      <c r="K20" s="7"/>
    </row>
    <row r="21" spans="4:11" ht="12.75">
      <c r="D21" s="12"/>
      <c r="E21" s="13"/>
      <c r="K21" s="7"/>
    </row>
    <row r="22" spans="1:11" ht="12.75">
      <c r="A22" s="3">
        <v>762083121</v>
      </c>
      <c r="B22" t="s">
        <v>47</v>
      </c>
      <c r="C22" s="35" t="s">
        <v>45</v>
      </c>
      <c r="D22" s="34">
        <v>2.89</v>
      </c>
      <c r="E22" s="32"/>
      <c r="F22" s="13">
        <f>(D22*E22)</f>
        <v>0</v>
      </c>
      <c r="G22" s="12">
        <v>0</v>
      </c>
      <c r="H22" s="12">
        <f>(D22*G22)</f>
        <v>0</v>
      </c>
      <c r="K22" s="7"/>
    </row>
    <row r="23" spans="2:11" ht="12.75">
      <c r="B23" t="s">
        <v>73</v>
      </c>
      <c r="D23" s="12">
        <f>1.94+0.95</f>
        <v>2.8899999999999997</v>
      </c>
      <c r="E23" s="13"/>
      <c r="K23" s="7"/>
    </row>
    <row r="24" spans="4:11" ht="12.75">
      <c r="D24" s="12"/>
      <c r="E24" s="13"/>
      <c r="K24" s="7"/>
    </row>
    <row r="25" spans="1:11" ht="12.75">
      <c r="A25" s="3">
        <v>762395000</v>
      </c>
      <c r="B25" t="s">
        <v>48</v>
      </c>
      <c r="C25" s="35" t="s">
        <v>45</v>
      </c>
      <c r="D25" s="34">
        <v>2.89</v>
      </c>
      <c r="E25" s="32"/>
      <c r="F25" s="13">
        <f>(D25*E25)</f>
        <v>0</v>
      </c>
      <c r="G25" s="12">
        <v>0</v>
      </c>
      <c r="H25" s="12">
        <f>(D25*G25)</f>
        <v>0</v>
      </c>
      <c r="K25" s="7"/>
    </row>
    <row r="26" spans="4:11" ht="12.75">
      <c r="D26" s="12"/>
      <c r="E26" s="13"/>
      <c r="K26" s="7"/>
    </row>
    <row r="27" spans="2:11" ht="12.75">
      <c r="B27" t="s">
        <v>49</v>
      </c>
      <c r="D27" s="12"/>
      <c r="E27" s="13"/>
      <c r="F27" s="7">
        <f>SUM(F10:F26)</f>
        <v>0</v>
      </c>
      <c r="K27" s="7"/>
    </row>
    <row r="28" spans="2:11" ht="12.75">
      <c r="B28" t="s">
        <v>50</v>
      </c>
      <c r="C28" s="16" t="s">
        <v>34</v>
      </c>
      <c r="D28" s="12">
        <v>6</v>
      </c>
      <c r="E28" s="13"/>
      <c r="F28" s="7">
        <f>F27/100*6</f>
        <v>0</v>
      </c>
      <c r="K28" s="7"/>
    </row>
    <row r="29" spans="4:11" ht="12.75">
      <c r="D29" s="12"/>
      <c r="E29" s="13"/>
      <c r="K29" s="7"/>
    </row>
    <row r="30" spans="2:11" ht="12.75">
      <c r="B30" s="14" t="s">
        <v>51</v>
      </c>
      <c r="D30" s="12"/>
      <c r="E30" s="13"/>
      <c r="F30" s="75">
        <f>SUM(F27:F29)</f>
        <v>0</v>
      </c>
      <c r="K30" s="7"/>
    </row>
    <row r="31" spans="4:11" ht="12.75">
      <c r="D31" s="12"/>
      <c r="E31" s="13"/>
      <c r="K31" s="7"/>
    </row>
    <row r="32" spans="2:11" ht="12.75">
      <c r="B32" s="14" t="s">
        <v>52</v>
      </c>
      <c r="D32" s="12"/>
      <c r="E32" s="13"/>
      <c r="K32" s="7"/>
    </row>
    <row r="33" spans="4:11" ht="12.75">
      <c r="D33" s="12"/>
      <c r="E33" s="13"/>
      <c r="K33" s="7"/>
    </row>
    <row r="34" spans="1:11" ht="12.75">
      <c r="A34" s="3">
        <v>766421214</v>
      </c>
      <c r="B34" s="15" t="s">
        <v>53</v>
      </c>
      <c r="C34" s="29" t="s">
        <v>8</v>
      </c>
      <c r="D34" s="34">
        <v>37.94</v>
      </c>
      <c r="E34" s="32"/>
      <c r="F34" s="13">
        <f>(D34*E34)</f>
        <v>0</v>
      </c>
      <c r="G34" s="12">
        <v>0</v>
      </c>
      <c r="H34" s="12">
        <f>(D34*G34)</f>
        <v>0</v>
      </c>
      <c r="K34" s="7"/>
    </row>
    <row r="35" spans="2:11" ht="12.75">
      <c r="B35" s="15" t="s">
        <v>74</v>
      </c>
      <c r="D35" s="99">
        <f>(1.45*15.17)+(15.17*0.152)+(1.45*8.51)+(8.51*0.152)</f>
        <v>37.935359999999996</v>
      </c>
      <c r="E35" s="13"/>
      <c r="K35" s="7"/>
    </row>
    <row r="36" spans="4:11" ht="12.75">
      <c r="D36" s="12"/>
      <c r="E36" s="13"/>
      <c r="K36" s="7"/>
    </row>
    <row r="37" spans="1:11" ht="12.75">
      <c r="A37" s="3">
        <v>762083121</v>
      </c>
      <c r="B37" s="15" t="s">
        <v>54</v>
      </c>
      <c r="C37" s="35" t="s">
        <v>45</v>
      </c>
      <c r="D37" s="34">
        <v>0.721</v>
      </c>
      <c r="E37" s="32"/>
      <c r="F37" s="13">
        <f>(D37*E37)</f>
        <v>0</v>
      </c>
      <c r="G37" s="12">
        <v>0</v>
      </c>
      <c r="H37" s="12">
        <f>(D37*G37)</f>
        <v>0</v>
      </c>
      <c r="K37" s="7"/>
    </row>
    <row r="38" spans="2:11" ht="12.75">
      <c r="B38" s="15" t="s">
        <v>75</v>
      </c>
      <c r="D38" s="99">
        <f>37.94*0.019</f>
        <v>0.72086</v>
      </c>
      <c r="E38" s="13"/>
      <c r="K38" s="7"/>
    </row>
    <row r="39" spans="4:11" ht="12.75">
      <c r="D39" s="12"/>
      <c r="E39" s="13"/>
      <c r="K39" s="7"/>
    </row>
    <row r="40" spans="1:11" ht="12.75">
      <c r="A40" s="3" t="s">
        <v>43</v>
      </c>
      <c r="B40" s="15" t="s">
        <v>55</v>
      </c>
      <c r="C40" s="35" t="s">
        <v>45</v>
      </c>
      <c r="D40" s="34">
        <v>41.734</v>
      </c>
      <c r="E40" s="32"/>
      <c r="F40" s="13">
        <f>(D40*E40)</f>
        <v>0</v>
      </c>
      <c r="G40" s="12">
        <v>0</v>
      </c>
      <c r="H40" s="12">
        <f>(D40*G40)</f>
        <v>0</v>
      </c>
      <c r="K40" s="7"/>
    </row>
    <row r="41" spans="2:11" ht="12.75">
      <c r="B41" s="15" t="s">
        <v>76</v>
      </c>
      <c r="D41" s="99">
        <f>37.94*1.1</f>
        <v>41.734</v>
      </c>
      <c r="E41" s="13"/>
      <c r="K41" s="7"/>
    </row>
    <row r="42" spans="4:11" ht="12.75">
      <c r="D42" s="12"/>
      <c r="E42" s="13"/>
      <c r="K42" s="7"/>
    </row>
    <row r="43" spans="2:11" ht="12.75">
      <c r="B43" t="s">
        <v>49</v>
      </c>
      <c r="D43" s="12"/>
      <c r="E43" s="13"/>
      <c r="F43" s="7">
        <f>SUM(F34:F42)</f>
        <v>0</v>
      </c>
      <c r="K43" s="7"/>
    </row>
    <row r="44" spans="2:11" ht="12.75">
      <c r="B44" t="s">
        <v>50</v>
      </c>
      <c r="C44" s="16" t="s">
        <v>34</v>
      </c>
      <c r="D44" s="12">
        <v>6</v>
      </c>
      <c r="E44" s="13"/>
      <c r="F44" s="7">
        <f>F43/100*6</f>
        <v>0</v>
      </c>
      <c r="K44" s="7"/>
    </row>
    <row r="45" spans="4:11" ht="12.75">
      <c r="D45" s="12"/>
      <c r="E45" s="13"/>
      <c r="K45" s="7"/>
    </row>
    <row r="46" spans="2:11" ht="12.75">
      <c r="B46" s="14" t="s">
        <v>56</v>
      </c>
      <c r="D46" s="12"/>
      <c r="E46" s="13"/>
      <c r="F46" s="75">
        <f>SUM(F43:F45)</f>
        <v>0</v>
      </c>
      <c r="K46" s="7"/>
    </row>
    <row r="47" spans="4:11" ht="12.75">
      <c r="D47" s="12"/>
      <c r="E47" s="13"/>
      <c r="K47" s="7"/>
    </row>
    <row r="48" spans="4:11" ht="12.75">
      <c r="D48" s="12"/>
      <c r="E48" s="13"/>
      <c r="K48" s="7"/>
    </row>
    <row r="49" spans="2:11" ht="12.75">
      <c r="B49" s="14" t="s">
        <v>57</v>
      </c>
      <c r="D49" s="12"/>
      <c r="E49" s="13"/>
      <c r="K49" s="7"/>
    </row>
    <row r="50" spans="4:11" ht="12.75">
      <c r="D50" s="12"/>
      <c r="E50" s="13"/>
      <c r="K50" s="7"/>
    </row>
    <row r="51" spans="1:11" ht="12.75">
      <c r="A51" s="3">
        <v>764111641</v>
      </c>
      <c r="B51" s="15" t="s">
        <v>58</v>
      </c>
      <c r="C51" s="29" t="s">
        <v>8</v>
      </c>
      <c r="D51" s="34">
        <v>35.875</v>
      </c>
      <c r="E51" s="32"/>
      <c r="F51" s="13">
        <f>(D51*E51)</f>
        <v>0</v>
      </c>
      <c r="G51" s="12">
        <v>0</v>
      </c>
      <c r="H51" s="12">
        <f>(D51*G51)</f>
        <v>0</v>
      </c>
      <c r="K51" s="7"/>
    </row>
    <row r="52" spans="2:11" ht="12.75">
      <c r="B52" s="15" t="s">
        <v>77</v>
      </c>
      <c r="D52" s="97">
        <f>(15.17*1.515)+(8.51*1.515)</f>
        <v>35.8752</v>
      </c>
      <c r="E52" s="13"/>
      <c r="K52" s="7"/>
    </row>
    <row r="53" spans="4:11" ht="12.75">
      <c r="D53" s="12"/>
      <c r="E53" s="13"/>
      <c r="K53" s="7"/>
    </row>
    <row r="54" spans="1:11" ht="12.75">
      <c r="A54" s="3">
        <v>764212403</v>
      </c>
      <c r="B54" s="15" t="s">
        <v>59</v>
      </c>
      <c r="C54" s="29" t="s">
        <v>41</v>
      </c>
      <c r="D54" s="34">
        <v>53.42</v>
      </c>
      <c r="E54" s="32"/>
      <c r="F54" s="13">
        <f>(D54*E54)</f>
        <v>0</v>
      </c>
      <c r="G54" s="12">
        <v>0</v>
      </c>
      <c r="H54" s="12">
        <f>(D54*G54)</f>
        <v>0</v>
      </c>
      <c r="K54" s="7"/>
    </row>
    <row r="55" spans="2:11" ht="12.75">
      <c r="B55" s="15" t="s">
        <v>78</v>
      </c>
      <c r="D55" s="97">
        <f>(15.17*2)+(1.515*2)+(8.51*2)+(1.515*2)</f>
        <v>53.42</v>
      </c>
      <c r="E55" s="13"/>
      <c r="K55" s="7"/>
    </row>
    <row r="56" spans="4:11" ht="12.75">
      <c r="D56" s="12"/>
      <c r="E56" s="13"/>
      <c r="K56" s="7"/>
    </row>
    <row r="57" spans="1:11" ht="12.75">
      <c r="A57" s="3">
        <v>765191023</v>
      </c>
      <c r="B57" s="15" t="s">
        <v>60</v>
      </c>
      <c r="C57" s="29" t="s">
        <v>8</v>
      </c>
      <c r="D57" s="34">
        <v>35.875</v>
      </c>
      <c r="E57" s="32"/>
      <c r="F57" s="13">
        <f>(D57*E57)</f>
        <v>0</v>
      </c>
      <c r="G57" s="12">
        <v>0</v>
      </c>
      <c r="H57" s="12">
        <f>(D57*G57)</f>
        <v>0</v>
      </c>
      <c r="K57" s="7"/>
    </row>
    <row r="58" spans="4:11" ht="12.75">
      <c r="D58" s="12"/>
      <c r="E58" s="13"/>
      <c r="K58" s="7"/>
    </row>
    <row r="59" spans="1:11" ht="12.75">
      <c r="A59" s="3" t="s">
        <v>43</v>
      </c>
      <c r="B59" s="15" t="s">
        <v>61</v>
      </c>
      <c r="C59" s="29" t="s">
        <v>8</v>
      </c>
      <c r="D59" s="34">
        <v>41.26</v>
      </c>
      <c r="E59" s="32"/>
      <c r="F59" s="13">
        <f>(D59*E59)</f>
        <v>0</v>
      </c>
      <c r="G59" s="12">
        <v>0</v>
      </c>
      <c r="H59" s="12">
        <f>(D59*G59)</f>
        <v>0</v>
      </c>
      <c r="K59" s="7"/>
    </row>
    <row r="60" spans="2:11" ht="12.75">
      <c r="B60" s="15" t="s">
        <v>79</v>
      </c>
      <c r="D60" s="97">
        <f>35.875*1.15</f>
        <v>41.256249999999994</v>
      </c>
      <c r="E60" s="13"/>
      <c r="K60" s="7"/>
    </row>
    <row r="61" spans="4:11" ht="12.75">
      <c r="D61" s="12"/>
      <c r="E61" s="13"/>
      <c r="K61" s="7"/>
    </row>
    <row r="62" spans="2:11" ht="12.75">
      <c r="B62" t="s">
        <v>49</v>
      </c>
      <c r="D62" s="12"/>
      <c r="E62" s="13"/>
      <c r="K62" s="7"/>
    </row>
    <row r="63" spans="2:11" ht="12.75">
      <c r="B63" t="s">
        <v>50</v>
      </c>
      <c r="C63" s="16" t="s">
        <v>34</v>
      </c>
      <c r="D63" s="12">
        <v>6</v>
      </c>
      <c r="E63" s="13"/>
      <c r="K63" s="7"/>
    </row>
    <row r="64" spans="4:11" ht="12.75">
      <c r="D64" s="12"/>
      <c r="E64" s="13"/>
      <c r="K64" s="7"/>
    </row>
    <row r="65" spans="2:11" ht="12.75">
      <c r="B65" s="14" t="s">
        <v>62</v>
      </c>
      <c r="D65" s="12"/>
      <c r="E65" s="13"/>
      <c r="F65" s="75">
        <f>SUM(F51:F64)</f>
        <v>0</v>
      </c>
      <c r="K65" s="7"/>
    </row>
    <row r="66" spans="4:11" ht="12.75">
      <c r="D66" s="12"/>
      <c r="E66" s="13"/>
      <c r="K66" s="7"/>
    </row>
    <row r="67" spans="4:11" ht="12.75">
      <c r="D67" s="12"/>
      <c r="E67" s="13"/>
      <c r="K67" s="7"/>
    </row>
    <row r="68" spans="1:11" ht="12.75">
      <c r="A68" s="35"/>
      <c r="B68" s="14" t="s">
        <v>28</v>
      </c>
      <c r="C68" s="35"/>
      <c r="D68" s="34"/>
      <c r="E68" s="32"/>
      <c r="G68" s="11"/>
      <c r="H68" s="11"/>
      <c r="K68" s="7"/>
    </row>
    <row r="69" spans="1:11" ht="12.75">
      <c r="A69" s="35"/>
      <c r="B69" s="36"/>
      <c r="C69" s="35"/>
      <c r="D69" s="34"/>
      <c r="E69" s="32"/>
      <c r="G69" s="11"/>
      <c r="H69" s="11"/>
      <c r="K69" s="7"/>
    </row>
    <row r="70" spans="1:11" ht="12.75">
      <c r="A70" s="29" t="s">
        <v>36</v>
      </c>
      <c r="B70" s="36" t="s">
        <v>10</v>
      </c>
      <c r="C70" s="35" t="s">
        <v>24</v>
      </c>
      <c r="D70" s="34">
        <v>681.07</v>
      </c>
      <c r="E70" s="32"/>
      <c r="F70" s="13"/>
      <c r="G70" s="12"/>
      <c r="H70" s="12"/>
      <c r="K70" s="7"/>
    </row>
    <row r="71" spans="1:11" ht="12.75">
      <c r="A71" s="35"/>
      <c r="B71" s="31" t="s">
        <v>80</v>
      </c>
      <c r="C71" s="37"/>
      <c r="D71" s="31">
        <f>(4.011*6)*16.98+(4.011*4)*16.98</f>
        <v>681.0678</v>
      </c>
      <c r="E71" s="32"/>
      <c r="F71" s="13"/>
      <c r="G71" s="12"/>
      <c r="H71" s="12"/>
      <c r="K71" s="7"/>
    </row>
    <row r="72" spans="1:11" ht="12.75">
      <c r="A72" s="35"/>
      <c r="B72" s="39"/>
      <c r="C72" s="37"/>
      <c r="D72" s="34"/>
      <c r="E72" s="32"/>
      <c r="F72" s="13"/>
      <c r="G72" s="12"/>
      <c r="H72" s="12"/>
      <c r="K72" s="7"/>
    </row>
    <row r="73" spans="1:8" ht="12.75">
      <c r="A73" s="29" t="s">
        <v>36</v>
      </c>
      <c r="B73" s="39" t="s">
        <v>11</v>
      </c>
      <c r="C73" s="37" t="s">
        <v>24</v>
      </c>
      <c r="D73" s="34">
        <v>636.044</v>
      </c>
      <c r="E73" s="32"/>
      <c r="F73" s="13"/>
      <c r="G73" s="12"/>
      <c r="H73" s="12"/>
    </row>
    <row r="74" spans="1:8" ht="12.75">
      <c r="A74" s="29"/>
      <c r="B74" s="31" t="s">
        <v>81</v>
      </c>
      <c r="C74" s="37"/>
      <c r="D74" s="31">
        <f>(15.17*2)*13.43+(8.51*2)*13.43</f>
        <v>636.0448</v>
      </c>
      <c r="E74" s="32"/>
      <c r="F74" s="13"/>
      <c r="G74" s="12"/>
      <c r="H74" s="12"/>
    </row>
    <row r="75" spans="1:8" ht="12.75">
      <c r="A75" s="29"/>
      <c r="B75" s="39"/>
      <c r="C75" s="37"/>
      <c r="D75" s="34"/>
      <c r="E75" s="32"/>
      <c r="F75" s="13"/>
      <c r="G75" s="12"/>
      <c r="H75" s="12"/>
    </row>
    <row r="76" spans="1:8" ht="12.75">
      <c r="A76" s="29"/>
      <c r="B76" s="39"/>
      <c r="C76" s="37"/>
      <c r="D76" s="34"/>
      <c r="E76" s="32"/>
      <c r="F76" s="13"/>
      <c r="G76" s="12"/>
      <c r="H76" s="12"/>
    </row>
    <row r="77" spans="1:8" ht="12.75">
      <c r="A77" s="29"/>
      <c r="B77" s="39"/>
      <c r="C77" s="37"/>
      <c r="D77" s="34"/>
      <c r="E77" s="32"/>
      <c r="F77" s="13"/>
      <c r="G77" s="12"/>
      <c r="H77" s="12"/>
    </row>
    <row r="78" spans="1:8" ht="12.75">
      <c r="A78" s="29" t="s">
        <v>36</v>
      </c>
      <c r="B78" s="39" t="s">
        <v>37</v>
      </c>
      <c r="C78" s="37" t="s">
        <v>24</v>
      </c>
      <c r="D78" s="34">
        <v>67.2</v>
      </c>
      <c r="E78" s="32"/>
      <c r="F78" s="13"/>
      <c r="G78" s="12"/>
      <c r="H78" s="12"/>
    </row>
    <row r="79" spans="1:8" ht="12.75">
      <c r="A79" s="29"/>
      <c r="B79" s="31" t="s">
        <v>82</v>
      </c>
      <c r="C79" s="37"/>
      <c r="D79" s="31">
        <f>(0.28*0.2)*6*120+(0.28*0.2)*4*120</f>
        <v>67.20000000000002</v>
      </c>
      <c r="E79" s="32"/>
      <c r="F79" s="13"/>
      <c r="G79" s="12"/>
      <c r="H79" s="12"/>
    </row>
    <row r="80" spans="1:8" ht="12.75">
      <c r="A80" s="29"/>
      <c r="B80" s="36"/>
      <c r="C80" s="35"/>
      <c r="D80" s="34"/>
      <c r="E80" s="32"/>
      <c r="F80" s="13"/>
      <c r="G80" s="12"/>
      <c r="H80" s="12"/>
    </row>
    <row r="81" spans="1:8" ht="12.75">
      <c r="A81" s="29"/>
      <c r="B81" s="36"/>
      <c r="C81" s="35"/>
      <c r="D81" s="34"/>
      <c r="E81" s="32"/>
      <c r="F81" s="13"/>
      <c r="G81" s="12"/>
      <c r="H81" s="12"/>
    </row>
    <row r="82" spans="1:8" ht="12.75">
      <c r="A82" s="29" t="s">
        <v>36</v>
      </c>
      <c r="B82" s="36" t="s">
        <v>38</v>
      </c>
      <c r="C82" s="35" t="s">
        <v>24</v>
      </c>
      <c r="D82" s="34">
        <v>86.7</v>
      </c>
      <c r="E82" s="32"/>
      <c r="F82" s="13"/>
      <c r="G82" s="12"/>
      <c r="H82" s="12"/>
    </row>
    <row r="83" spans="1:8" ht="12.75">
      <c r="A83" s="35"/>
      <c r="B83" s="36"/>
      <c r="C83" s="35"/>
      <c r="D83" s="34"/>
      <c r="E83" s="32"/>
      <c r="F83" s="13"/>
      <c r="G83" s="12"/>
      <c r="H83" s="12"/>
    </row>
    <row r="84" spans="1:8" ht="12.75">
      <c r="A84" s="35">
        <v>767995001</v>
      </c>
      <c r="B84" s="38" t="s">
        <v>83</v>
      </c>
      <c r="C84" s="35" t="s">
        <v>24</v>
      </c>
      <c r="D84" s="34">
        <v>1588.7</v>
      </c>
      <c r="E84" s="32"/>
      <c r="F84" s="13">
        <f>(D84*E84)</f>
        <v>0</v>
      </c>
      <c r="G84" s="12">
        <v>0</v>
      </c>
      <c r="H84" s="12">
        <f>(D84*G84)</f>
        <v>0</v>
      </c>
    </row>
    <row r="85" spans="1:8" ht="12.75">
      <c r="A85" s="35"/>
      <c r="B85" s="38" t="s">
        <v>84</v>
      </c>
      <c r="C85" s="35"/>
      <c r="D85" s="31">
        <f>(681.07+636.044+67.2+86.7)*1.08</f>
        <v>1588.6951200000003</v>
      </c>
      <c r="E85" s="32"/>
      <c r="F85" s="13"/>
      <c r="G85" s="28"/>
      <c r="H85" s="28"/>
    </row>
    <row r="86" spans="1:6" ht="12.75">
      <c r="A86" s="35"/>
      <c r="D86" s="34"/>
      <c r="E86" s="32"/>
      <c r="F86" s="71"/>
    </row>
    <row r="87" spans="1:8" ht="12.75">
      <c r="A87" s="35">
        <v>767995002</v>
      </c>
      <c r="B87" s="36" t="s">
        <v>12</v>
      </c>
      <c r="C87" s="30" t="s">
        <v>26</v>
      </c>
      <c r="D87" s="34">
        <v>1</v>
      </c>
      <c r="E87" s="32"/>
      <c r="F87" s="32">
        <f>(D87*E87)</f>
        <v>0</v>
      </c>
      <c r="G87" s="12">
        <v>0</v>
      </c>
      <c r="H87" s="12">
        <f>(D87*G87)</f>
        <v>0</v>
      </c>
    </row>
    <row r="88" spans="1:8" ht="12.75">
      <c r="A88" s="35"/>
      <c r="B88" s="36"/>
      <c r="C88" s="37"/>
      <c r="D88" s="34"/>
      <c r="E88" s="32"/>
      <c r="F88" s="32"/>
      <c r="G88" s="12"/>
      <c r="H88" s="12"/>
    </row>
    <row r="89" spans="1:8" ht="12.75">
      <c r="A89" s="35">
        <v>767995003</v>
      </c>
      <c r="B89" s="36" t="s">
        <v>13</v>
      </c>
      <c r="C89" s="30" t="s">
        <v>26</v>
      </c>
      <c r="D89" s="34">
        <v>1</v>
      </c>
      <c r="E89" s="32"/>
      <c r="F89" s="32">
        <f>(D89*E89)</f>
        <v>0</v>
      </c>
      <c r="G89" s="12">
        <v>0</v>
      </c>
      <c r="H89" s="12">
        <f>(D89*G89)</f>
        <v>0</v>
      </c>
    </row>
    <row r="90" spans="1:8" ht="12.75">
      <c r="A90" s="35"/>
      <c r="B90" s="36"/>
      <c r="C90" s="30"/>
      <c r="D90" s="100"/>
      <c r="E90" s="32"/>
      <c r="F90" s="32"/>
      <c r="G90" s="12"/>
      <c r="H90" s="12"/>
    </row>
    <row r="91" spans="1:8" ht="12.75">
      <c r="A91" s="35">
        <v>767995004</v>
      </c>
      <c r="B91" s="36" t="s">
        <v>14</v>
      </c>
      <c r="C91" s="30" t="s">
        <v>26</v>
      </c>
      <c r="D91" s="34">
        <v>1</v>
      </c>
      <c r="E91" s="32"/>
      <c r="F91" s="32">
        <f>(D91*E91)</f>
        <v>0</v>
      </c>
      <c r="G91" s="12">
        <v>0</v>
      </c>
      <c r="H91" s="12">
        <f>(D91*G91)</f>
        <v>0</v>
      </c>
    </row>
    <row r="92" spans="1:8" ht="12.75">
      <c r="A92" s="35"/>
      <c r="B92" s="36"/>
      <c r="C92" s="30"/>
      <c r="D92" s="34"/>
      <c r="E92" s="32"/>
      <c r="F92" s="32"/>
      <c r="G92" s="28"/>
      <c r="H92" s="28"/>
    </row>
    <row r="93" spans="1:8" ht="12.75">
      <c r="A93" s="35">
        <v>767995005</v>
      </c>
      <c r="B93" s="36" t="s">
        <v>15</v>
      </c>
      <c r="C93" s="30" t="s">
        <v>26</v>
      </c>
      <c r="D93" s="34">
        <v>1</v>
      </c>
      <c r="E93" s="32"/>
      <c r="F93" s="32">
        <f>(D93*E93)</f>
        <v>0</v>
      </c>
      <c r="G93" s="12">
        <v>0</v>
      </c>
      <c r="H93" s="12">
        <f>(D93*G93)</f>
        <v>0</v>
      </c>
    </row>
    <row r="94" spans="1:8" ht="12.75">
      <c r="A94" s="35"/>
      <c r="B94" s="36"/>
      <c r="C94" s="30"/>
      <c r="D94" s="34"/>
      <c r="E94" s="32"/>
      <c r="F94" s="32"/>
      <c r="G94" s="12"/>
      <c r="H94" s="12"/>
    </row>
    <row r="95" spans="1:8" ht="12.75">
      <c r="A95" s="35">
        <v>767995006</v>
      </c>
      <c r="B95" s="36" t="s">
        <v>16</v>
      </c>
      <c r="C95" s="30" t="s">
        <v>26</v>
      </c>
      <c r="D95" s="34">
        <v>1</v>
      </c>
      <c r="E95" s="32"/>
      <c r="F95" s="32">
        <f>(D95*E95)</f>
        <v>0</v>
      </c>
      <c r="G95" s="12">
        <v>0</v>
      </c>
      <c r="H95" s="12">
        <f>(D95*G95)</f>
        <v>0</v>
      </c>
    </row>
    <row r="96" spans="1:6" ht="12.75">
      <c r="A96" s="35"/>
      <c r="B96" s="36"/>
      <c r="C96" s="30"/>
      <c r="D96" s="34"/>
      <c r="E96" s="32"/>
      <c r="F96" s="32"/>
    </row>
    <row r="97" spans="1:8" ht="12.75">
      <c r="A97" s="35">
        <v>767995007</v>
      </c>
      <c r="B97" s="36" t="s">
        <v>17</v>
      </c>
      <c r="C97" s="30" t="s">
        <v>26</v>
      </c>
      <c r="D97" s="34">
        <v>1</v>
      </c>
      <c r="E97" s="32"/>
      <c r="F97" s="32">
        <f>(D97*E97)</f>
        <v>0</v>
      </c>
      <c r="G97" s="12">
        <v>0</v>
      </c>
      <c r="H97" s="12">
        <f>(D97*G97)</f>
        <v>0</v>
      </c>
    </row>
    <row r="98" spans="1:6" ht="12.75">
      <c r="A98" s="35"/>
      <c r="B98" s="36"/>
      <c r="C98" s="30"/>
      <c r="D98" s="34"/>
      <c r="E98" s="32"/>
      <c r="F98" s="32"/>
    </row>
    <row r="99" spans="1:8" ht="12.75">
      <c r="A99" s="35">
        <v>767995008</v>
      </c>
      <c r="B99" s="36" t="s">
        <v>18</v>
      </c>
      <c r="C99" s="30" t="s">
        <v>26</v>
      </c>
      <c r="D99" s="34">
        <v>1</v>
      </c>
      <c r="E99" s="32"/>
      <c r="F99" s="32">
        <f>(D99*E99)</f>
        <v>0</v>
      </c>
      <c r="G99" s="12">
        <v>0</v>
      </c>
      <c r="H99" s="12">
        <f>(D99*G99)</f>
        <v>0</v>
      </c>
    </row>
    <row r="100" spans="1:8" ht="12.75">
      <c r="A100" s="35"/>
      <c r="B100" s="36"/>
      <c r="C100" s="30"/>
      <c r="D100" s="34"/>
      <c r="E100" s="32"/>
      <c r="F100" s="32"/>
      <c r="G100" s="12"/>
      <c r="H100" s="12"/>
    </row>
    <row r="101" spans="1:8" ht="12.75">
      <c r="A101" s="35">
        <v>767995009</v>
      </c>
      <c r="B101" s="36" t="s">
        <v>19</v>
      </c>
      <c r="C101" s="30" t="s">
        <v>26</v>
      </c>
      <c r="D101" s="34">
        <v>1</v>
      </c>
      <c r="E101" s="32"/>
      <c r="F101" s="32">
        <f>(D101*E101)</f>
        <v>0</v>
      </c>
      <c r="G101" s="12">
        <v>0</v>
      </c>
      <c r="H101" s="12">
        <f>(D101*G101)</f>
        <v>0</v>
      </c>
    </row>
    <row r="102" spans="1:6" ht="12.75">
      <c r="A102" s="35"/>
      <c r="B102" s="36"/>
      <c r="C102" s="30"/>
      <c r="D102" s="34"/>
      <c r="E102" s="32"/>
      <c r="F102" s="32"/>
    </row>
    <row r="103" spans="1:8" ht="12.75">
      <c r="A103" s="35">
        <v>767995010</v>
      </c>
      <c r="B103" s="36" t="s">
        <v>20</v>
      </c>
      <c r="C103" s="30" t="s">
        <v>26</v>
      </c>
      <c r="D103" s="34">
        <v>1</v>
      </c>
      <c r="E103" s="32"/>
      <c r="F103" s="32">
        <f>(D103*E103)</f>
        <v>0</v>
      </c>
      <c r="G103" s="12">
        <v>0</v>
      </c>
      <c r="H103" s="12">
        <f>(D103*G103)</f>
        <v>0</v>
      </c>
    </row>
    <row r="104" spans="1:6" ht="12.75">
      <c r="A104" s="35"/>
      <c r="B104" s="36"/>
      <c r="C104" s="30"/>
      <c r="D104" s="34"/>
      <c r="E104" s="32"/>
      <c r="F104" s="32"/>
    </row>
    <row r="105" spans="1:8" ht="12.75">
      <c r="A105" s="35">
        <v>767995011</v>
      </c>
      <c r="B105" s="36" t="s">
        <v>21</v>
      </c>
      <c r="C105" s="30" t="s">
        <v>26</v>
      </c>
      <c r="D105" s="34">
        <v>1</v>
      </c>
      <c r="E105" s="32"/>
      <c r="F105" s="32">
        <f>(D105*E105)</f>
        <v>0</v>
      </c>
      <c r="G105" s="12">
        <v>0</v>
      </c>
      <c r="H105" s="12">
        <f>(D105*G105)</f>
        <v>0</v>
      </c>
    </row>
    <row r="106" spans="1:8" ht="12.75">
      <c r="A106" s="35"/>
      <c r="B106" s="36"/>
      <c r="D106" s="34"/>
      <c r="E106" s="32"/>
      <c r="F106" s="32"/>
      <c r="G106" s="12"/>
      <c r="H106" s="12"/>
    </row>
    <row r="107" spans="1:8" ht="12.75">
      <c r="A107" s="35">
        <v>767995013</v>
      </c>
      <c r="B107" s="36" t="s">
        <v>22</v>
      </c>
      <c r="C107" s="16" t="s">
        <v>25</v>
      </c>
      <c r="D107" s="12">
        <v>40</v>
      </c>
      <c r="E107" s="13"/>
      <c r="F107" s="32">
        <f>(D107*E107)</f>
        <v>0</v>
      </c>
      <c r="G107" s="12">
        <v>0</v>
      </c>
      <c r="H107" s="12">
        <f>(D107*G107)</f>
        <v>0</v>
      </c>
    </row>
    <row r="108" spans="2:6" ht="12.75">
      <c r="B108" s="36"/>
      <c r="D108" s="12"/>
      <c r="E108" s="13"/>
      <c r="F108" s="32"/>
    </row>
    <row r="109" spans="1:8" ht="12.75">
      <c r="A109" s="35">
        <v>767995014</v>
      </c>
      <c r="B109" s="36" t="s">
        <v>23</v>
      </c>
      <c r="C109" s="16" t="s">
        <v>25</v>
      </c>
      <c r="D109" s="12">
        <v>20</v>
      </c>
      <c r="E109" s="13"/>
      <c r="F109" s="32">
        <f>(D109*E109)</f>
        <v>0</v>
      </c>
      <c r="G109" s="12">
        <v>0</v>
      </c>
      <c r="H109" s="12">
        <f>(D109*G109)</f>
        <v>0</v>
      </c>
    </row>
    <row r="110" spans="1:5" ht="12.75">
      <c r="A110" s="35"/>
      <c r="D110" s="12"/>
      <c r="E110" s="13"/>
    </row>
    <row r="111" spans="1:6" ht="12.75">
      <c r="A111" s="35"/>
      <c r="B111" s="14" t="s">
        <v>29</v>
      </c>
      <c r="D111" s="12"/>
      <c r="E111" s="13"/>
      <c r="F111" s="75">
        <f>SUM(F84:F110)</f>
        <v>0</v>
      </c>
    </row>
    <row r="112" spans="4:5" ht="12.75">
      <c r="D112" s="12"/>
      <c r="E112" s="13"/>
    </row>
    <row r="113" spans="4:5" ht="12.75">
      <c r="D113" s="12"/>
      <c r="E113" s="13"/>
    </row>
    <row r="114" spans="4:5" ht="12.75">
      <c r="D114" s="12"/>
      <c r="E114" s="13"/>
    </row>
    <row r="115" spans="4:5" ht="12.75">
      <c r="D115" s="12"/>
      <c r="E115" s="13"/>
    </row>
    <row r="116" spans="1:5" ht="12.75">
      <c r="A116" s="35"/>
      <c r="B116" s="14" t="s">
        <v>63</v>
      </c>
      <c r="C116" s="35"/>
      <c r="D116" s="34"/>
      <c r="E116" s="13"/>
    </row>
    <row r="117" spans="4:5" ht="12.75">
      <c r="D117" s="12"/>
      <c r="E117" s="13"/>
    </row>
    <row r="118" spans="1:8" ht="12.75">
      <c r="A118" s="3">
        <v>783113101</v>
      </c>
      <c r="B118" s="15" t="s">
        <v>65</v>
      </c>
      <c r="C118" s="16" t="s">
        <v>8</v>
      </c>
      <c r="D118" s="12">
        <v>37.94</v>
      </c>
      <c r="E118" s="13"/>
      <c r="F118" s="32">
        <f>(D118*E118)</f>
        <v>0</v>
      </c>
      <c r="G118" s="12">
        <v>0</v>
      </c>
      <c r="H118" s="12">
        <f>(D118*G118)</f>
        <v>0</v>
      </c>
    </row>
    <row r="119" spans="2:5" ht="12.75">
      <c r="B119" s="15"/>
      <c r="D119" s="99"/>
      <c r="E119" s="13"/>
    </row>
    <row r="120" spans="1:8" ht="12.75">
      <c r="A120" s="3">
        <v>783118211</v>
      </c>
      <c r="B120" s="15" t="s">
        <v>66</v>
      </c>
      <c r="C120" s="16" t="s">
        <v>8</v>
      </c>
      <c r="D120" s="12">
        <v>37.94</v>
      </c>
      <c r="E120" s="13"/>
      <c r="F120" s="32">
        <f>(D120*E120)</f>
        <v>0</v>
      </c>
      <c r="G120" s="12">
        <v>0</v>
      </c>
      <c r="H120" s="12">
        <f>(D120*G120)</f>
        <v>0</v>
      </c>
    </row>
    <row r="121" spans="3:8" ht="12.75">
      <c r="C121" s="26"/>
      <c r="D121" s="12"/>
      <c r="E121" s="13"/>
      <c r="F121" s="13"/>
      <c r="G121" s="12"/>
      <c r="H121" s="12"/>
    </row>
    <row r="122" spans="2:8" ht="12.75">
      <c r="B122" s="14" t="s">
        <v>64</v>
      </c>
      <c r="D122" s="99"/>
      <c r="E122" s="13"/>
      <c r="F122" s="76">
        <f>SUM(F118:F121)</f>
        <v>0</v>
      </c>
      <c r="G122" s="28"/>
      <c r="H122" s="28"/>
    </row>
    <row r="123" spans="4:8" ht="12.75">
      <c r="D123" s="12"/>
      <c r="E123" s="13"/>
      <c r="F123" s="13"/>
      <c r="G123" s="28"/>
      <c r="H123" s="28"/>
    </row>
    <row r="124" spans="3:8" ht="12.75">
      <c r="C124" s="26"/>
      <c r="D124" s="12"/>
      <c r="E124" s="13"/>
      <c r="F124" s="76"/>
      <c r="G124" s="12"/>
      <c r="H124" s="12"/>
    </row>
    <row r="125" spans="1:8" ht="12.75">
      <c r="A125" s="25"/>
      <c r="B125" s="2" t="s">
        <v>30</v>
      </c>
      <c r="C125" s="41"/>
      <c r="D125" s="21"/>
      <c r="E125" s="22"/>
      <c r="F125" s="20">
        <f>F30+F46+F65+F111+F122</f>
        <v>0</v>
      </c>
      <c r="G125" s="21"/>
      <c r="H125" s="23"/>
    </row>
    <row r="126" spans="2:8" ht="12.75">
      <c r="B126" s="15"/>
      <c r="C126" s="26"/>
      <c r="D126" s="64"/>
      <c r="E126" s="13"/>
      <c r="F126" s="13"/>
      <c r="G126" s="12"/>
      <c r="H126" s="12"/>
    </row>
    <row r="127" spans="4:5" ht="12.75">
      <c r="D127" s="63"/>
      <c r="E127" s="13"/>
    </row>
    <row r="128" spans="4:8" ht="12.75">
      <c r="D128" s="63"/>
      <c r="E128" s="13"/>
      <c r="F128" s="13"/>
      <c r="G128" s="28"/>
      <c r="H128" s="28"/>
    </row>
    <row r="129" spans="4:5" ht="12.75">
      <c r="D129" s="63"/>
      <c r="E129" s="13"/>
    </row>
    <row r="130" spans="4:5" ht="12.75">
      <c r="D130" s="63"/>
      <c r="E130" s="13"/>
    </row>
    <row r="131" spans="4:5" ht="12.75">
      <c r="D131" s="63"/>
      <c r="E131" s="13"/>
    </row>
    <row r="132" spans="4:5" ht="12.75">
      <c r="D132" s="63"/>
      <c r="E132" s="13"/>
    </row>
    <row r="133" spans="4:8" ht="12.75">
      <c r="D133" s="63"/>
      <c r="E133" s="13"/>
      <c r="F133" s="13"/>
      <c r="G133" s="28"/>
      <c r="H133" s="28"/>
    </row>
    <row r="134" spans="2:8" ht="12.75">
      <c r="B134" s="15"/>
      <c r="D134" s="64"/>
      <c r="E134" s="13"/>
      <c r="F134" s="13"/>
      <c r="G134" s="28"/>
      <c r="H134" s="28"/>
    </row>
    <row r="153" spans="2:8" ht="12.75">
      <c r="B153" s="15"/>
      <c r="C153" s="29"/>
      <c r="D153" s="55"/>
      <c r="E153" s="71"/>
      <c r="F153" s="71"/>
      <c r="G153" s="55"/>
      <c r="H153" s="55"/>
    </row>
    <row r="154" spans="1:8" ht="12.75">
      <c r="A154" s="24"/>
      <c r="B154" s="2" t="s">
        <v>67</v>
      </c>
      <c r="C154" s="4"/>
      <c r="D154" s="60"/>
      <c r="E154" s="5"/>
      <c r="F154" s="5"/>
      <c r="G154" s="8"/>
      <c r="H154" s="9"/>
    </row>
    <row r="155" spans="4:8" ht="12.75">
      <c r="D155" s="11"/>
      <c r="G155" s="11"/>
      <c r="H155" s="11"/>
    </row>
    <row r="156" spans="2:8" ht="12.75">
      <c r="B156" s="77" t="s">
        <v>31</v>
      </c>
      <c r="D156" s="11"/>
      <c r="F156" s="78" t="s">
        <v>32</v>
      </c>
      <c r="G156" s="11"/>
      <c r="H156" s="11"/>
    </row>
    <row r="157" spans="4:8" ht="12.75">
      <c r="D157" s="11"/>
      <c r="G157" s="11"/>
      <c r="H157" s="11"/>
    </row>
    <row r="158" spans="2:8" ht="12.75">
      <c r="B158" s="1" t="s">
        <v>27</v>
      </c>
      <c r="D158" s="11"/>
      <c r="G158" s="11"/>
      <c r="H158" s="11"/>
    </row>
    <row r="159" spans="2:8" ht="12.75">
      <c r="B159" s="36"/>
      <c r="C159" s="79"/>
      <c r="D159" s="80"/>
      <c r="E159" s="75"/>
      <c r="F159" s="75"/>
      <c r="G159" s="11"/>
      <c r="H159" s="11"/>
    </row>
    <row r="160" spans="2:6" ht="12.75">
      <c r="B160" s="14" t="s">
        <v>39</v>
      </c>
      <c r="F160" s="75">
        <f>F30</f>
        <v>0</v>
      </c>
    </row>
    <row r="161" ht="12.75">
      <c r="F161" s="75"/>
    </row>
    <row r="162" spans="2:6" ht="12.75">
      <c r="B162" s="14" t="s">
        <v>52</v>
      </c>
      <c r="F162" s="75">
        <f>F46</f>
        <v>0</v>
      </c>
    </row>
    <row r="163" ht="12.75">
      <c r="F163" s="75"/>
    </row>
    <row r="164" spans="2:6" ht="12.75">
      <c r="B164" s="14" t="s">
        <v>57</v>
      </c>
      <c r="F164" s="75">
        <f>F65</f>
        <v>0</v>
      </c>
    </row>
    <row r="166" spans="2:6" ht="12.75">
      <c r="B166" s="14" t="s">
        <v>28</v>
      </c>
      <c r="D166" s="11"/>
      <c r="F166" s="75">
        <f>F111</f>
        <v>0</v>
      </c>
    </row>
    <row r="168" spans="2:8" ht="12.75">
      <c r="B168" s="14" t="s">
        <v>63</v>
      </c>
      <c r="D168" s="11"/>
      <c r="F168" s="75">
        <f>F122</f>
        <v>0</v>
      </c>
      <c r="G168" s="11"/>
      <c r="H168" s="11"/>
    </row>
    <row r="169" spans="4:8" ht="12.75">
      <c r="D169" s="11"/>
      <c r="G169" s="11"/>
      <c r="H169" s="11"/>
    </row>
    <row r="170" spans="1:8" ht="12.75">
      <c r="A170" s="24"/>
      <c r="B170" s="2" t="s">
        <v>33</v>
      </c>
      <c r="C170" s="4"/>
      <c r="D170" s="8"/>
      <c r="E170" s="5"/>
      <c r="F170" s="5">
        <f>SUM(F160:F169)</f>
        <v>0</v>
      </c>
      <c r="G170" s="8"/>
      <c r="H170" s="9"/>
    </row>
    <row r="171" spans="2:8" ht="12.75">
      <c r="B171" s="1"/>
      <c r="D171" s="11"/>
      <c r="G171" s="11"/>
      <c r="H171" s="11"/>
    </row>
    <row r="172" spans="2:8" ht="12.75">
      <c r="B172" s="1"/>
      <c r="D172" s="11"/>
      <c r="F172" s="75"/>
      <c r="G172" s="11"/>
      <c r="H172" s="11"/>
    </row>
    <row r="173" spans="1:8" ht="12.75">
      <c r="A173" s="48"/>
      <c r="B173" s="18"/>
      <c r="C173" s="56"/>
      <c r="D173" s="65"/>
      <c r="E173" s="72"/>
      <c r="F173" s="72"/>
      <c r="G173" s="53"/>
      <c r="H173" s="54"/>
    </row>
    <row r="174" spans="1:8" ht="12.75">
      <c r="A174" s="49"/>
      <c r="B174" s="14" t="s">
        <v>9</v>
      </c>
      <c r="C174" s="57"/>
      <c r="D174" s="66"/>
      <c r="E174" s="17"/>
      <c r="F174" s="17">
        <f>F170</f>
        <v>0</v>
      </c>
      <c r="G174" s="14"/>
      <c r="H174" s="50"/>
    </row>
    <row r="175" spans="1:8" ht="12.75">
      <c r="A175" s="51"/>
      <c r="B175" s="19"/>
      <c r="C175" s="58"/>
      <c r="D175" s="67"/>
      <c r="E175" s="73"/>
      <c r="F175" s="73"/>
      <c r="G175" s="19"/>
      <c r="H175" s="52"/>
    </row>
    <row r="177" spans="2:6" ht="12.75">
      <c r="B177" s="15" t="s">
        <v>68</v>
      </c>
      <c r="C177" s="16" t="s">
        <v>34</v>
      </c>
      <c r="D177" s="59">
        <v>21</v>
      </c>
      <c r="F177" s="7">
        <f>F174/100*21</f>
        <v>0</v>
      </c>
    </row>
    <row r="179" spans="1:8" ht="12.75">
      <c r="A179" s="81"/>
      <c r="B179" s="82"/>
      <c r="C179" s="83"/>
      <c r="D179" s="84"/>
      <c r="E179" s="85"/>
      <c r="F179" s="85"/>
      <c r="G179" s="82"/>
      <c r="H179" s="86"/>
    </row>
    <row r="180" spans="1:8" ht="12.75">
      <c r="A180" s="87"/>
      <c r="B180" s="14" t="s">
        <v>35</v>
      </c>
      <c r="C180" s="37"/>
      <c r="D180" s="62"/>
      <c r="E180" s="32"/>
      <c r="F180" s="33">
        <f>SUM(F174:F179)</f>
        <v>0</v>
      </c>
      <c r="G180" s="34"/>
      <c r="H180" s="88"/>
    </row>
    <row r="181" spans="1:8" ht="12.75">
      <c r="A181" s="89"/>
      <c r="B181" s="90"/>
      <c r="C181" s="91"/>
      <c r="D181" s="92"/>
      <c r="E181" s="93"/>
      <c r="F181" s="93"/>
      <c r="G181" s="94"/>
      <c r="H181" s="95"/>
    </row>
    <row r="182" spans="2:8" ht="12.75">
      <c r="B182" s="96">
        <v>44683</v>
      </c>
      <c r="C182" s="27"/>
      <c r="D182" s="63"/>
      <c r="E182" s="13"/>
      <c r="F182" s="13"/>
      <c r="G182" s="12"/>
      <c r="H182" s="12"/>
    </row>
    <row r="183" spans="1:8" ht="12.75">
      <c r="A183" s="35"/>
      <c r="B183" s="40"/>
      <c r="C183" s="37"/>
      <c r="D183" s="69"/>
      <c r="E183" s="32"/>
      <c r="F183" s="32"/>
      <c r="G183" s="34"/>
      <c r="H183" s="34"/>
    </row>
    <row r="190" spans="1:8" ht="12.75">
      <c r="A190" s="37"/>
      <c r="B190" s="39"/>
      <c r="C190" s="37"/>
      <c r="D190" s="62"/>
      <c r="E190" s="32"/>
      <c r="F190" s="32"/>
      <c r="G190" s="34"/>
      <c r="H190" s="34"/>
    </row>
    <row r="191" spans="1:8" ht="12.75">
      <c r="A191" s="37"/>
      <c r="B191" s="39"/>
      <c r="C191" s="37"/>
      <c r="D191" s="62"/>
      <c r="E191" s="32"/>
      <c r="F191" s="32"/>
      <c r="G191" s="34"/>
      <c r="H191" s="34"/>
    </row>
    <row r="192" spans="1:8" ht="12.75">
      <c r="A192" s="37"/>
      <c r="B192" s="39"/>
      <c r="C192" s="37"/>
      <c r="D192" s="62"/>
      <c r="E192" s="32"/>
      <c r="F192" s="32"/>
      <c r="G192" s="39"/>
      <c r="H192" s="39"/>
    </row>
    <row r="193" spans="1:8" ht="12.75">
      <c r="A193" s="37"/>
      <c r="B193" s="39"/>
      <c r="C193" s="37"/>
      <c r="D193" s="62"/>
      <c r="E193" s="32"/>
      <c r="F193" s="32"/>
      <c r="G193" s="34"/>
      <c r="H193" s="34"/>
    </row>
    <row r="194" spans="1:8" ht="12.75">
      <c r="A194" s="37"/>
      <c r="B194" s="39"/>
      <c r="C194" s="37"/>
      <c r="D194" s="62"/>
      <c r="E194" s="32"/>
      <c r="F194" s="32"/>
      <c r="G194" s="39"/>
      <c r="H194" s="39"/>
    </row>
    <row r="195" spans="1:8" ht="12.75">
      <c r="A195" s="37"/>
      <c r="B195" s="39"/>
      <c r="C195" s="37"/>
      <c r="D195" s="62"/>
      <c r="E195" s="32"/>
      <c r="F195" s="32"/>
      <c r="G195" s="39"/>
      <c r="H195" s="39"/>
    </row>
    <row r="196" spans="1:8" ht="12.75">
      <c r="A196" s="37"/>
      <c r="B196" s="39"/>
      <c r="C196" s="37"/>
      <c r="D196" s="62"/>
      <c r="E196" s="32"/>
      <c r="F196" s="32"/>
      <c r="G196" s="39"/>
      <c r="H196" s="39"/>
    </row>
    <row r="197" spans="1:8" ht="12.75">
      <c r="A197" s="37"/>
      <c r="B197" s="39"/>
      <c r="C197" s="37"/>
      <c r="D197" s="62"/>
      <c r="E197" s="32"/>
      <c r="F197" s="32"/>
      <c r="G197" s="39"/>
      <c r="H197" s="39"/>
    </row>
    <row r="198" spans="1:8" ht="12.75">
      <c r="A198" s="37"/>
      <c r="B198" s="39"/>
      <c r="C198" s="37"/>
      <c r="D198" s="62"/>
      <c r="E198" s="32"/>
      <c r="F198" s="32"/>
      <c r="G198" s="39"/>
      <c r="H198" s="39"/>
    </row>
    <row r="199" spans="1:8" ht="12.75">
      <c r="A199" s="37"/>
      <c r="B199" s="39"/>
      <c r="C199" s="37"/>
      <c r="D199" s="62"/>
      <c r="E199" s="32"/>
      <c r="F199" s="32"/>
      <c r="G199" s="39"/>
      <c r="H199" s="39"/>
    </row>
    <row r="200" spans="1:8" ht="12.75">
      <c r="A200" s="37"/>
      <c r="B200" s="39"/>
      <c r="C200" s="37"/>
      <c r="D200" s="62"/>
      <c r="E200" s="32"/>
      <c r="F200" s="32"/>
      <c r="G200" s="39"/>
      <c r="H200" s="39"/>
    </row>
    <row r="201" spans="1:8" ht="12.75">
      <c r="A201" s="37"/>
      <c r="B201" s="39"/>
      <c r="C201" s="37"/>
      <c r="D201" s="62"/>
      <c r="E201" s="32"/>
      <c r="F201" s="32"/>
      <c r="G201" s="39"/>
      <c r="H201" s="39"/>
    </row>
    <row r="202" spans="1:8" ht="12.75">
      <c r="A202" s="37"/>
      <c r="B202" s="39"/>
      <c r="C202" s="37"/>
      <c r="D202" s="62"/>
      <c r="E202" s="32"/>
      <c r="F202" s="32"/>
      <c r="G202" s="39"/>
      <c r="H202" s="39"/>
    </row>
    <row r="203" spans="1:8" ht="12.75">
      <c r="A203" s="37"/>
      <c r="B203" s="39"/>
      <c r="C203" s="37"/>
      <c r="D203" s="62"/>
      <c r="E203" s="32"/>
      <c r="F203" s="32"/>
      <c r="G203" s="39"/>
      <c r="H203" s="39"/>
    </row>
    <row r="204" spans="1:8" ht="12.75">
      <c r="A204" s="37"/>
      <c r="B204" s="39"/>
      <c r="C204" s="37"/>
      <c r="D204" s="62"/>
      <c r="E204" s="32"/>
      <c r="F204" s="32"/>
      <c r="G204" s="39"/>
      <c r="H204" s="39"/>
    </row>
    <row r="205" spans="1:8" ht="12.75">
      <c r="A205" s="37"/>
      <c r="B205" s="39"/>
      <c r="C205" s="37"/>
      <c r="D205" s="62"/>
      <c r="E205" s="32"/>
      <c r="F205" s="32"/>
      <c r="G205" s="39"/>
      <c r="H205" s="39"/>
    </row>
    <row r="206" spans="1:8" ht="12.75">
      <c r="A206" s="37"/>
      <c r="B206" s="39"/>
      <c r="C206" s="37"/>
      <c r="D206" s="62"/>
      <c r="E206" s="32"/>
      <c r="F206" s="32"/>
      <c r="G206" s="39"/>
      <c r="H206" s="39"/>
    </row>
    <row r="207" spans="1:8" ht="12.75">
      <c r="A207" s="37"/>
      <c r="B207" s="39"/>
      <c r="C207" s="37"/>
      <c r="D207" s="62"/>
      <c r="E207" s="32"/>
      <c r="F207" s="32"/>
      <c r="G207" s="39"/>
      <c r="H207" s="39"/>
    </row>
    <row r="208" spans="1:8" ht="12.75">
      <c r="A208" s="37"/>
      <c r="B208" s="31"/>
      <c r="C208" s="37"/>
      <c r="D208" s="68"/>
      <c r="E208" s="32"/>
      <c r="F208" s="32"/>
      <c r="G208" s="39"/>
      <c r="H208" s="39"/>
    </row>
    <row r="209" spans="1:8" ht="12.75">
      <c r="A209" s="37"/>
      <c r="B209" s="31"/>
      <c r="C209" s="37"/>
      <c r="D209" s="68"/>
      <c r="E209" s="32"/>
      <c r="F209" s="32"/>
      <c r="G209" s="34"/>
      <c r="H209" s="34"/>
    </row>
    <row r="210" spans="1:8" ht="12.75">
      <c r="A210" s="37"/>
      <c r="B210" s="31"/>
      <c r="C210" s="37"/>
      <c r="D210" s="68"/>
      <c r="E210" s="32"/>
      <c r="F210" s="32"/>
      <c r="G210" s="34"/>
      <c r="H210" s="34"/>
    </row>
    <row r="211" spans="1:8" ht="12.75">
      <c r="A211" s="37"/>
      <c r="B211" s="31"/>
      <c r="C211" s="37"/>
      <c r="D211" s="62"/>
      <c r="E211" s="32"/>
      <c r="F211" s="32"/>
      <c r="G211" s="34"/>
      <c r="H211" s="34"/>
    </row>
    <row r="212" spans="1:8" ht="12.75">
      <c r="A212" s="37"/>
      <c r="B212" s="31"/>
      <c r="C212" s="37"/>
      <c r="D212" s="68"/>
      <c r="E212" s="32"/>
      <c r="F212" s="32"/>
      <c r="G212" s="39"/>
      <c r="H212" s="39"/>
    </row>
    <row r="213" spans="1:8" ht="12.75">
      <c r="A213" s="37"/>
      <c r="B213" s="31"/>
      <c r="C213" s="37"/>
      <c r="D213" s="68"/>
      <c r="E213" s="32"/>
      <c r="F213" s="32"/>
      <c r="G213" s="34"/>
      <c r="H213" s="34"/>
    </row>
    <row r="214" spans="1:8" ht="12.75">
      <c r="A214" s="37"/>
      <c r="B214" s="31"/>
      <c r="C214" s="37"/>
      <c r="D214" s="62"/>
      <c r="E214" s="32"/>
      <c r="F214" s="32"/>
      <c r="G214" s="34"/>
      <c r="H214" s="34"/>
    </row>
    <row r="215" spans="1:8" ht="12.75">
      <c r="A215" s="37"/>
      <c r="B215" s="31"/>
      <c r="C215" s="37"/>
      <c r="D215" s="68"/>
      <c r="E215" s="32"/>
      <c r="F215" s="32"/>
      <c r="G215" s="39"/>
      <c r="H215" s="39"/>
    </row>
    <row r="216" spans="1:8" ht="12.75">
      <c r="A216" s="37"/>
      <c r="B216" s="39"/>
      <c r="C216" s="37"/>
      <c r="D216" s="62"/>
      <c r="E216" s="32"/>
      <c r="F216" s="32"/>
      <c r="G216" s="39"/>
      <c r="H216" s="39"/>
    </row>
    <row r="217" spans="1:8" ht="12.75">
      <c r="A217" s="37"/>
      <c r="B217" s="39"/>
      <c r="C217" s="37"/>
      <c r="D217" s="62"/>
      <c r="E217" s="32"/>
      <c r="F217" s="32"/>
      <c r="G217" s="39"/>
      <c r="H217" s="39"/>
    </row>
    <row r="218" spans="1:8" ht="12.75">
      <c r="A218" s="37"/>
      <c r="B218" s="39"/>
      <c r="C218" s="37"/>
      <c r="D218" s="62"/>
      <c r="E218" s="32"/>
      <c r="F218" s="32"/>
      <c r="G218" s="39"/>
      <c r="H218" s="39"/>
    </row>
    <row r="219" spans="1:8" ht="12.75">
      <c r="A219" s="37"/>
      <c r="B219" s="39"/>
      <c r="C219" s="37"/>
      <c r="D219" s="62"/>
      <c r="E219" s="32"/>
      <c r="F219" s="32"/>
      <c r="G219" s="39"/>
      <c r="H219" s="39"/>
    </row>
    <row r="220" spans="1:8" ht="12.75">
      <c r="A220" s="37"/>
      <c r="B220" s="39"/>
      <c r="C220" s="37"/>
      <c r="D220" s="62"/>
      <c r="E220" s="32"/>
      <c r="F220" s="32"/>
      <c r="G220" s="39"/>
      <c r="H220" s="39"/>
    </row>
    <row r="221" spans="1:8" ht="12.75">
      <c r="A221" s="37"/>
      <c r="B221" s="39"/>
      <c r="C221" s="37"/>
      <c r="D221" s="62"/>
      <c r="E221" s="32"/>
      <c r="F221" s="32"/>
      <c r="G221" s="39"/>
      <c r="H221" s="39"/>
    </row>
    <row r="222" spans="1:8" ht="12.75">
      <c r="A222" s="30"/>
      <c r="B222" s="31"/>
      <c r="C222" s="30"/>
      <c r="D222" s="62"/>
      <c r="E222" s="32"/>
      <c r="F222" s="32"/>
      <c r="G222" s="34"/>
      <c r="H222" s="34"/>
    </row>
    <row r="223" spans="1:8" ht="12.75">
      <c r="A223" s="37"/>
      <c r="B223" s="39"/>
      <c r="C223" s="37"/>
      <c r="D223" s="62"/>
      <c r="E223" s="32"/>
      <c r="F223" s="32"/>
      <c r="G223" s="39"/>
      <c r="H223" s="39"/>
    </row>
    <row r="224" spans="1:8" ht="12.75">
      <c r="A224" s="30"/>
      <c r="B224" s="42"/>
      <c r="C224" s="30"/>
      <c r="D224" s="68"/>
      <c r="E224" s="32"/>
      <c r="F224" s="33"/>
      <c r="G224" s="34"/>
      <c r="H224" s="34"/>
    </row>
    <row r="225" spans="1:8" ht="12.75">
      <c r="A225" s="37"/>
      <c r="B225" s="39"/>
      <c r="C225" s="37"/>
      <c r="D225" s="62"/>
      <c r="E225" s="32"/>
      <c r="F225" s="32"/>
      <c r="G225" s="34"/>
      <c r="H225" s="34"/>
    </row>
    <row r="226" spans="1:8" ht="12.75">
      <c r="A226" s="37"/>
      <c r="B226" s="42"/>
      <c r="C226" s="37"/>
      <c r="D226" s="62"/>
      <c r="E226" s="32"/>
      <c r="F226" s="33"/>
      <c r="G226" s="39"/>
      <c r="H226" s="39"/>
    </row>
    <row r="227" spans="1:8" ht="12.75">
      <c r="A227" s="37"/>
      <c r="B227" s="39"/>
      <c r="C227" s="37"/>
      <c r="D227" s="62"/>
      <c r="E227" s="32"/>
      <c r="F227" s="32"/>
      <c r="G227" s="39"/>
      <c r="H227" s="39"/>
    </row>
    <row r="228" spans="1:8" ht="12.75">
      <c r="A228" s="37"/>
      <c r="B228" s="39"/>
      <c r="C228" s="37"/>
      <c r="D228" s="62"/>
      <c r="E228" s="32"/>
      <c r="F228" s="32"/>
      <c r="G228" s="39"/>
      <c r="H228" s="39"/>
    </row>
    <row r="229" spans="1:8" ht="12.75">
      <c r="A229" s="37"/>
      <c r="B229" s="42"/>
      <c r="C229" s="37"/>
      <c r="D229" s="62"/>
      <c r="E229" s="32"/>
      <c r="F229" s="32"/>
      <c r="G229" s="39"/>
      <c r="H229" s="39"/>
    </row>
    <row r="230" spans="1:8" ht="12.75">
      <c r="A230" s="37"/>
      <c r="B230" s="39"/>
      <c r="C230" s="37"/>
      <c r="D230" s="62"/>
      <c r="E230" s="32"/>
      <c r="F230" s="32"/>
      <c r="G230" s="39"/>
      <c r="H230" s="39"/>
    </row>
    <row r="231" spans="1:8" ht="12.75">
      <c r="A231" s="37"/>
      <c r="B231" s="39"/>
      <c r="C231" s="37"/>
      <c r="D231" s="62"/>
      <c r="E231" s="32"/>
      <c r="F231" s="32"/>
      <c r="G231" s="34"/>
      <c r="H231" s="34"/>
    </row>
    <row r="232" spans="1:8" ht="12.75">
      <c r="A232" s="37"/>
      <c r="B232" s="31"/>
      <c r="C232" s="37"/>
      <c r="D232" s="68"/>
      <c r="E232" s="32"/>
      <c r="F232" s="32"/>
      <c r="G232" s="39"/>
      <c r="H232" s="39"/>
    </row>
    <row r="233" spans="1:8" ht="12.75">
      <c r="A233" s="37"/>
      <c r="B233" s="39"/>
      <c r="C233" s="37"/>
      <c r="D233" s="62"/>
      <c r="E233" s="32"/>
      <c r="F233" s="32"/>
      <c r="G233" s="39"/>
      <c r="H233" s="39"/>
    </row>
    <row r="234" spans="1:8" ht="12.75">
      <c r="A234" s="37"/>
      <c r="B234" s="39"/>
      <c r="C234" s="37"/>
      <c r="D234" s="62"/>
      <c r="E234" s="32"/>
      <c r="F234" s="32"/>
      <c r="G234" s="34"/>
      <c r="H234" s="34"/>
    </row>
    <row r="235" spans="1:8" ht="12.75">
      <c r="A235" s="37"/>
      <c r="B235" s="39"/>
      <c r="C235" s="37"/>
      <c r="D235" s="62"/>
      <c r="E235" s="32"/>
      <c r="F235" s="32"/>
      <c r="G235" s="34"/>
      <c r="H235" s="34"/>
    </row>
    <row r="236" spans="1:8" ht="12.75">
      <c r="A236" s="37"/>
      <c r="B236" s="39"/>
      <c r="C236" s="37"/>
      <c r="D236" s="62"/>
      <c r="E236" s="32"/>
      <c r="F236" s="32"/>
      <c r="G236" s="34"/>
      <c r="H236" s="34"/>
    </row>
    <row r="237" spans="1:8" ht="12.75">
      <c r="A237" s="37"/>
      <c r="B237" s="39"/>
      <c r="C237" s="37"/>
      <c r="D237" s="62"/>
      <c r="E237" s="32"/>
      <c r="F237" s="32"/>
      <c r="G237" s="39"/>
      <c r="H237" s="39"/>
    </row>
    <row r="238" spans="1:8" ht="12.75">
      <c r="A238" s="37"/>
      <c r="B238" s="39"/>
      <c r="C238" s="37"/>
      <c r="D238" s="62"/>
      <c r="E238" s="32"/>
      <c r="F238" s="32"/>
      <c r="G238" s="34"/>
      <c r="H238" s="34"/>
    </row>
    <row r="239" spans="1:8" ht="12.75">
      <c r="A239" s="37"/>
      <c r="B239" s="39"/>
      <c r="C239" s="37"/>
      <c r="D239" s="62"/>
      <c r="E239" s="32"/>
      <c r="F239" s="32"/>
      <c r="G239" s="39"/>
      <c r="H239" s="39"/>
    </row>
    <row r="240" spans="1:8" ht="12.75">
      <c r="A240" s="37"/>
      <c r="B240" s="31"/>
      <c r="C240" s="37"/>
      <c r="D240" s="62"/>
      <c r="E240" s="32"/>
      <c r="F240" s="32"/>
      <c r="G240" s="34"/>
      <c r="H240" s="34"/>
    </row>
    <row r="241" spans="1:8" ht="12.75">
      <c r="A241" s="37"/>
      <c r="B241" s="39"/>
      <c r="C241" s="37"/>
      <c r="D241" s="62"/>
      <c r="E241" s="32"/>
      <c r="F241" s="32"/>
      <c r="G241" s="39"/>
      <c r="H241" s="39"/>
    </row>
    <row r="242" spans="1:8" ht="12.75">
      <c r="A242" s="37"/>
      <c r="B242" s="31"/>
      <c r="C242" s="30"/>
      <c r="D242" s="62"/>
      <c r="E242" s="32"/>
      <c r="F242" s="32"/>
      <c r="G242" s="34"/>
      <c r="H242" s="34"/>
    </row>
    <row r="243" spans="1:8" ht="12.75">
      <c r="A243" s="37"/>
      <c r="B243" s="31"/>
      <c r="C243" s="37"/>
      <c r="D243" s="62"/>
      <c r="E243" s="32"/>
      <c r="F243" s="32"/>
      <c r="G243" s="39"/>
      <c r="H243" s="39"/>
    </row>
    <row r="244" spans="1:8" ht="12.75">
      <c r="A244" s="37"/>
      <c r="B244" s="39"/>
      <c r="C244" s="37"/>
      <c r="D244" s="62"/>
      <c r="E244" s="32"/>
      <c r="F244" s="32"/>
      <c r="G244" s="39"/>
      <c r="H244" s="39"/>
    </row>
    <row r="245" spans="1:8" ht="12.75">
      <c r="A245" s="37"/>
      <c r="B245" s="31"/>
      <c r="C245" s="30"/>
      <c r="D245" s="62"/>
      <c r="E245" s="32"/>
      <c r="F245" s="32"/>
      <c r="G245" s="34"/>
      <c r="H245" s="34"/>
    </row>
    <row r="246" spans="1:8" ht="12.75">
      <c r="A246" s="37"/>
      <c r="B246" s="31"/>
      <c r="C246" s="37"/>
      <c r="D246" s="68"/>
      <c r="E246" s="32"/>
      <c r="F246" s="32"/>
      <c r="G246" s="39"/>
      <c r="H246" s="39"/>
    </row>
    <row r="247" spans="1:8" ht="12.75">
      <c r="A247" s="37"/>
      <c r="B247" s="39"/>
      <c r="C247" s="37"/>
      <c r="D247" s="62"/>
      <c r="E247" s="32"/>
      <c r="F247" s="32"/>
      <c r="G247" s="39"/>
      <c r="H247" s="39"/>
    </row>
    <row r="248" spans="1:8" ht="12.75">
      <c r="A248" s="37"/>
      <c r="B248" s="31"/>
      <c r="C248" s="30"/>
      <c r="D248" s="62"/>
      <c r="E248" s="32"/>
      <c r="F248" s="32"/>
      <c r="G248" s="34"/>
      <c r="H248" s="34"/>
    </row>
    <row r="249" spans="1:8" ht="12.75">
      <c r="A249" s="37"/>
      <c r="B249" s="31"/>
      <c r="C249" s="37"/>
      <c r="D249" s="62"/>
      <c r="E249" s="32"/>
      <c r="F249" s="32"/>
      <c r="G249" s="39"/>
      <c r="H249" s="39"/>
    </row>
    <row r="250" spans="1:8" ht="12.75">
      <c r="A250" s="37"/>
      <c r="B250" s="39"/>
      <c r="C250" s="37"/>
      <c r="D250" s="62"/>
      <c r="E250" s="32"/>
      <c r="F250" s="32"/>
      <c r="G250" s="39"/>
      <c r="H250" s="39"/>
    </row>
    <row r="251" spans="1:8" ht="12.75">
      <c r="A251" s="30"/>
      <c r="B251" s="31"/>
      <c r="C251" s="30"/>
      <c r="D251" s="62"/>
      <c r="E251" s="32"/>
      <c r="F251" s="32"/>
      <c r="G251" s="34"/>
      <c r="H251" s="34"/>
    </row>
    <row r="252" spans="1:8" ht="12.75">
      <c r="A252" s="37"/>
      <c r="B252" s="39"/>
      <c r="C252" s="37"/>
      <c r="D252" s="62"/>
      <c r="E252" s="32"/>
      <c r="F252" s="32"/>
      <c r="G252" s="39"/>
      <c r="H252" s="39"/>
    </row>
    <row r="253" spans="1:8" ht="12.75">
      <c r="A253" s="44"/>
      <c r="B253" s="42"/>
      <c r="C253" s="44"/>
      <c r="D253" s="70"/>
      <c r="E253" s="33"/>
      <c r="F253" s="33"/>
      <c r="G253" s="42"/>
      <c r="H253" s="42"/>
    </row>
    <row r="254" spans="1:8" ht="12.75">
      <c r="A254" s="37"/>
      <c r="B254" s="39"/>
      <c r="C254" s="37"/>
      <c r="D254" s="62"/>
      <c r="E254" s="32"/>
      <c r="F254" s="32"/>
      <c r="G254" s="39"/>
      <c r="H254" s="39"/>
    </row>
    <row r="255" spans="1:8" ht="12.75">
      <c r="A255" s="37"/>
      <c r="B255" s="39"/>
      <c r="C255" s="37"/>
      <c r="D255" s="62"/>
      <c r="E255" s="32"/>
      <c r="F255" s="32"/>
      <c r="G255" s="39"/>
      <c r="H255" s="39"/>
    </row>
    <row r="256" spans="1:8" ht="12.75">
      <c r="A256" s="37"/>
      <c r="B256" s="42"/>
      <c r="C256" s="37"/>
      <c r="D256" s="62"/>
      <c r="E256" s="32"/>
      <c r="F256" s="32"/>
      <c r="G256" s="39"/>
      <c r="H256" s="39"/>
    </row>
    <row r="257" spans="1:8" ht="12.75">
      <c r="A257" s="37"/>
      <c r="B257" s="39"/>
      <c r="C257" s="37"/>
      <c r="D257" s="62"/>
      <c r="E257" s="32"/>
      <c r="F257" s="32"/>
      <c r="G257" s="39"/>
      <c r="H257" s="39"/>
    </row>
    <row r="258" spans="1:8" ht="12.75">
      <c r="A258" s="37"/>
      <c r="B258" s="31"/>
      <c r="C258" s="30"/>
      <c r="D258" s="62"/>
      <c r="E258" s="32"/>
      <c r="F258" s="32"/>
      <c r="G258" s="34"/>
      <c r="H258" s="34"/>
    </row>
    <row r="259" spans="1:8" ht="12.75">
      <c r="A259" s="37"/>
      <c r="B259" s="39"/>
      <c r="C259" s="37"/>
      <c r="D259" s="62"/>
      <c r="E259" s="32"/>
      <c r="F259" s="32"/>
      <c r="G259" s="39"/>
      <c r="H259" s="39"/>
    </row>
    <row r="260" spans="1:8" ht="12.75">
      <c r="A260" s="37"/>
      <c r="B260" s="31"/>
      <c r="C260" s="30"/>
      <c r="D260" s="62"/>
      <c r="E260" s="32"/>
      <c r="F260" s="32"/>
      <c r="G260" s="34"/>
      <c r="H260" s="34"/>
    </row>
    <row r="261" spans="1:8" ht="12.75">
      <c r="A261" s="37"/>
      <c r="B261" s="31"/>
      <c r="C261" s="37"/>
      <c r="D261" s="68"/>
      <c r="E261" s="32"/>
      <c r="F261" s="32"/>
      <c r="G261" s="39"/>
      <c r="H261" s="39"/>
    </row>
    <row r="262" spans="1:8" ht="12.75">
      <c r="A262" s="37"/>
      <c r="B262" s="39"/>
      <c r="C262" s="37"/>
      <c r="D262" s="62"/>
      <c r="E262" s="32"/>
      <c r="F262" s="32"/>
      <c r="G262" s="39"/>
      <c r="H262" s="39"/>
    </row>
    <row r="263" spans="1:8" ht="12.75">
      <c r="A263" s="37"/>
      <c r="B263" s="39"/>
      <c r="C263" s="37"/>
      <c r="D263" s="62"/>
      <c r="E263" s="32"/>
      <c r="F263" s="32"/>
      <c r="G263" s="34"/>
      <c r="H263" s="34"/>
    </row>
    <row r="264" spans="1:8" ht="12.75">
      <c r="A264" s="30"/>
      <c r="B264" s="31"/>
      <c r="C264" s="30"/>
      <c r="D264" s="62"/>
      <c r="E264" s="32"/>
      <c r="F264" s="32"/>
      <c r="G264" s="34"/>
      <c r="H264" s="34"/>
    </row>
    <row r="265" spans="1:8" ht="12.75">
      <c r="A265" s="30"/>
      <c r="B265" s="31"/>
      <c r="C265" s="37"/>
      <c r="D265" s="68"/>
      <c r="E265" s="32"/>
      <c r="F265" s="32"/>
      <c r="G265" s="34"/>
      <c r="H265" s="34"/>
    </row>
    <row r="266" spans="1:8" ht="12.75">
      <c r="A266" s="37"/>
      <c r="B266" s="39"/>
      <c r="C266" s="37"/>
      <c r="D266" s="62"/>
      <c r="E266" s="32"/>
      <c r="F266" s="32"/>
      <c r="G266" s="34"/>
      <c r="H266" s="34"/>
    </row>
    <row r="267" spans="1:8" ht="12.75">
      <c r="A267" s="37"/>
      <c r="B267" s="39"/>
      <c r="C267" s="37"/>
      <c r="D267" s="62"/>
      <c r="E267" s="32"/>
      <c r="F267" s="32"/>
      <c r="G267" s="34"/>
      <c r="H267" s="34"/>
    </row>
    <row r="268" spans="1:8" ht="12.75">
      <c r="A268" s="37"/>
      <c r="B268" s="39"/>
      <c r="C268" s="37"/>
      <c r="D268" s="62"/>
      <c r="E268" s="32"/>
      <c r="F268" s="32"/>
      <c r="G268" s="34"/>
      <c r="H268" s="34"/>
    </row>
    <row r="269" spans="1:8" ht="12.75">
      <c r="A269" s="37"/>
      <c r="B269" s="39"/>
      <c r="C269" s="37"/>
      <c r="D269" s="62"/>
      <c r="E269" s="32"/>
      <c r="F269" s="32"/>
      <c r="G269" s="34"/>
      <c r="H269" s="34"/>
    </row>
    <row r="270" spans="1:8" ht="12.75">
      <c r="A270" s="37"/>
      <c r="B270" s="39"/>
      <c r="C270" s="37"/>
      <c r="D270" s="62"/>
      <c r="E270" s="32"/>
      <c r="F270" s="32"/>
      <c r="G270" s="39"/>
      <c r="H270" s="39"/>
    </row>
    <row r="271" spans="1:8" ht="12.75">
      <c r="A271" s="37"/>
      <c r="B271" s="42"/>
      <c r="C271" s="37"/>
      <c r="D271" s="62"/>
      <c r="E271" s="32"/>
      <c r="F271" s="33"/>
      <c r="G271" s="39"/>
      <c r="H271" s="39"/>
    </row>
    <row r="272" spans="1:8" ht="12.75">
      <c r="A272" s="37"/>
      <c r="B272" s="39"/>
      <c r="C272" s="37"/>
      <c r="D272" s="62"/>
      <c r="E272" s="32"/>
      <c r="F272" s="32"/>
      <c r="G272" s="39"/>
      <c r="H272" s="39"/>
    </row>
    <row r="273" spans="1:8" ht="12.75">
      <c r="A273" s="37"/>
      <c r="B273" s="39"/>
      <c r="C273" s="37"/>
      <c r="D273" s="62"/>
      <c r="E273" s="32"/>
      <c r="F273" s="32"/>
      <c r="G273" s="39"/>
      <c r="H273" s="39"/>
    </row>
    <row r="274" spans="1:8" ht="12.75">
      <c r="A274" s="37"/>
      <c r="B274" s="42"/>
      <c r="C274" s="37"/>
      <c r="D274" s="62"/>
      <c r="E274" s="32"/>
      <c r="F274" s="32"/>
      <c r="G274" s="39"/>
      <c r="H274" s="39"/>
    </row>
    <row r="275" spans="1:8" ht="12.75">
      <c r="A275" s="37"/>
      <c r="B275" s="39"/>
      <c r="C275" s="37"/>
      <c r="D275" s="62"/>
      <c r="E275" s="32"/>
      <c r="F275" s="32"/>
      <c r="G275" s="39"/>
      <c r="H275" s="39"/>
    </row>
    <row r="276" spans="1:8" ht="12.75">
      <c r="A276" s="37"/>
      <c r="B276" s="31"/>
      <c r="C276" s="30"/>
      <c r="D276" s="62"/>
      <c r="E276" s="32"/>
      <c r="F276" s="32"/>
      <c r="G276" s="34"/>
      <c r="H276" s="34"/>
    </row>
    <row r="277" spans="1:8" ht="12.75">
      <c r="A277" s="37"/>
      <c r="B277" s="39"/>
      <c r="C277" s="37"/>
      <c r="D277" s="62"/>
      <c r="E277" s="32"/>
      <c r="F277" s="32"/>
      <c r="G277" s="39"/>
      <c r="H277" s="39"/>
    </row>
    <row r="278" spans="1:8" ht="12.75">
      <c r="A278" s="37"/>
      <c r="B278" s="31"/>
      <c r="C278" s="30"/>
      <c r="D278" s="62"/>
      <c r="E278" s="32"/>
      <c r="F278" s="32"/>
      <c r="G278" s="34"/>
      <c r="H278" s="34"/>
    </row>
    <row r="279" spans="1:8" ht="12.75">
      <c r="A279" s="37"/>
      <c r="B279" s="39"/>
      <c r="C279" s="37"/>
      <c r="D279" s="62"/>
      <c r="E279" s="32"/>
      <c r="F279" s="32"/>
      <c r="G279" s="39"/>
      <c r="H279" s="39"/>
    </row>
    <row r="280" spans="1:8" ht="12.75">
      <c r="A280" s="37"/>
      <c r="B280" s="39"/>
      <c r="C280" s="37"/>
      <c r="D280" s="62"/>
      <c r="E280" s="32"/>
      <c r="F280" s="32"/>
      <c r="G280" s="34"/>
      <c r="H280" s="34"/>
    </row>
    <row r="281" spans="1:8" ht="12.75">
      <c r="A281" s="30"/>
      <c r="B281" s="31"/>
      <c r="C281" s="30"/>
      <c r="D281" s="62"/>
      <c r="E281" s="32"/>
      <c r="F281" s="32"/>
      <c r="G281" s="34"/>
      <c r="H281" s="34"/>
    </row>
    <row r="282" spans="1:8" ht="12.75">
      <c r="A282" s="30"/>
      <c r="B282" s="31"/>
      <c r="C282" s="37"/>
      <c r="D282" s="68"/>
      <c r="E282" s="32"/>
      <c r="F282" s="32"/>
      <c r="G282" s="34"/>
      <c r="H282" s="34"/>
    </row>
    <row r="283" spans="1:8" ht="12.75">
      <c r="A283" s="37"/>
      <c r="B283" s="39"/>
      <c r="C283" s="37"/>
      <c r="D283" s="62"/>
      <c r="E283" s="32"/>
      <c r="F283" s="32"/>
      <c r="G283" s="34"/>
      <c r="H283" s="34"/>
    </row>
    <row r="284" spans="1:8" ht="12.75">
      <c r="A284" s="37"/>
      <c r="B284" s="39"/>
      <c r="C284" s="37"/>
      <c r="D284" s="62"/>
      <c r="E284" s="32"/>
      <c r="F284" s="32"/>
      <c r="G284" s="34"/>
      <c r="H284" s="34"/>
    </row>
    <row r="285" spans="1:8" ht="12.75">
      <c r="A285" s="37"/>
      <c r="B285" s="39"/>
      <c r="C285" s="37"/>
      <c r="D285" s="62"/>
      <c r="E285" s="32"/>
      <c r="F285" s="32"/>
      <c r="G285" s="34"/>
      <c r="H285" s="34"/>
    </row>
    <row r="286" spans="1:8" ht="12.75">
      <c r="A286" s="37"/>
      <c r="B286" s="39"/>
      <c r="C286" s="37"/>
      <c r="D286" s="62"/>
      <c r="E286" s="32"/>
      <c r="F286" s="32"/>
      <c r="G286" s="34"/>
      <c r="H286" s="34"/>
    </row>
    <row r="287" spans="1:8" ht="12.75">
      <c r="A287" s="37"/>
      <c r="B287" s="39"/>
      <c r="C287" s="37"/>
      <c r="D287" s="62"/>
      <c r="E287" s="32"/>
      <c r="F287" s="32"/>
      <c r="G287" s="39"/>
      <c r="H287" s="39"/>
    </row>
    <row r="288" spans="1:8" ht="12.75">
      <c r="A288" s="37"/>
      <c r="B288" s="31"/>
      <c r="C288" s="30"/>
      <c r="D288" s="62"/>
      <c r="E288" s="32"/>
      <c r="F288" s="32"/>
      <c r="G288" s="34"/>
      <c r="H288" s="34"/>
    </row>
    <row r="289" spans="1:8" ht="12.75">
      <c r="A289" s="37"/>
      <c r="B289" s="31"/>
      <c r="C289" s="37"/>
      <c r="D289" s="62"/>
      <c r="E289" s="32"/>
      <c r="F289" s="32"/>
      <c r="G289" s="39"/>
      <c r="H289" s="39"/>
    </row>
    <row r="290" spans="1:8" ht="12.75">
      <c r="A290" s="37"/>
      <c r="B290" s="39"/>
      <c r="C290" s="37"/>
      <c r="D290" s="62"/>
      <c r="E290" s="32"/>
      <c r="F290" s="32"/>
      <c r="G290" s="39"/>
      <c r="H290" s="39"/>
    </row>
    <row r="291" spans="1:8" ht="12.75">
      <c r="A291" s="37"/>
      <c r="B291" s="31"/>
      <c r="C291" s="30"/>
      <c r="D291" s="62"/>
      <c r="E291" s="32"/>
      <c r="F291" s="32"/>
      <c r="G291" s="34"/>
      <c r="H291" s="34"/>
    </row>
    <row r="292" spans="1:8" ht="12.75">
      <c r="A292" s="37"/>
      <c r="B292" s="31"/>
      <c r="C292" s="37"/>
      <c r="D292" s="68"/>
      <c r="E292" s="32"/>
      <c r="F292" s="32"/>
      <c r="G292" s="39"/>
      <c r="H292" s="39"/>
    </row>
    <row r="293" spans="1:8" ht="12.75">
      <c r="A293" s="37"/>
      <c r="B293" s="39"/>
      <c r="C293" s="37"/>
      <c r="D293" s="62"/>
      <c r="E293" s="32"/>
      <c r="F293" s="32"/>
      <c r="G293" s="39"/>
      <c r="H293" s="39"/>
    </row>
    <row r="294" spans="1:8" ht="12.75">
      <c r="A294" s="31"/>
      <c r="B294" s="31"/>
      <c r="C294" s="30"/>
      <c r="D294" s="62"/>
      <c r="E294" s="32"/>
      <c r="F294" s="32"/>
      <c r="G294" s="34"/>
      <c r="H294" s="34"/>
    </row>
    <row r="295" spans="1:8" ht="12.75">
      <c r="A295" s="37"/>
      <c r="B295" s="39"/>
      <c r="C295" s="37"/>
      <c r="D295" s="62"/>
      <c r="E295" s="32"/>
      <c r="F295" s="32"/>
      <c r="G295" s="39"/>
      <c r="H295" s="39"/>
    </row>
    <row r="296" spans="1:8" ht="12.75">
      <c r="A296" s="37"/>
      <c r="B296" s="42"/>
      <c r="C296" s="37"/>
      <c r="D296" s="62"/>
      <c r="E296" s="32"/>
      <c r="F296" s="33"/>
      <c r="G296" s="39"/>
      <c r="H296" s="39"/>
    </row>
    <row r="297" spans="1:8" ht="12.75">
      <c r="A297" s="37"/>
      <c r="B297" s="39"/>
      <c r="C297" s="37"/>
      <c r="D297" s="62"/>
      <c r="E297" s="32"/>
      <c r="F297" s="32"/>
      <c r="G297" s="39"/>
      <c r="H297" s="39"/>
    </row>
    <row r="298" spans="1:8" ht="12.75">
      <c r="A298" s="37"/>
      <c r="B298" s="39"/>
      <c r="C298" s="37"/>
      <c r="D298" s="62"/>
      <c r="E298" s="32"/>
      <c r="F298" s="32"/>
      <c r="G298" s="39"/>
      <c r="H298" s="39"/>
    </row>
    <row r="299" spans="1:8" ht="12.75">
      <c r="A299" s="37"/>
      <c r="B299" s="39"/>
      <c r="C299" s="37"/>
      <c r="D299" s="62"/>
      <c r="E299" s="32"/>
      <c r="F299" s="32"/>
      <c r="G299" s="39"/>
      <c r="H299" s="39"/>
    </row>
    <row r="300" spans="1:8" ht="12.75">
      <c r="A300" s="37"/>
      <c r="B300" s="42"/>
      <c r="C300" s="37"/>
      <c r="D300" s="62"/>
      <c r="E300" s="32"/>
      <c r="F300" s="32"/>
      <c r="G300" s="39"/>
      <c r="H300" s="39"/>
    </row>
    <row r="301" spans="1:8" ht="12.75">
      <c r="A301" s="37"/>
      <c r="B301" s="39"/>
      <c r="C301" s="37"/>
      <c r="D301" s="62"/>
      <c r="E301" s="32"/>
      <c r="F301" s="32"/>
      <c r="G301" s="39"/>
      <c r="H301" s="39"/>
    </row>
    <row r="302" spans="1:8" ht="12.75">
      <c r="A302" s="37"/>
      <c r="B302" s="39"/>
      <c r="C302" s="37"/>
      <c r="D302" s="62"/>
      <c r="E302" s="32"/>
      <c r="F302" s="32"/>
      <c r="G302" s="34"/>
      <c r="H302" s="34"/>
    </row>
    <row r="303" spans="1:8" ht="12.75">
      <c r="A303" s="37"/>
      <c r="B303" s="31"/>
      <c r="C303" s="37"/>
      <c r="D303" s="68"/>
      <c r="E303" s="32"/>
      <c r="F303" s="32"/>
      <c r="G303" s="39"/>
      <c r="H303" s="39"/>
    </row>
    <row r="304" spans="1:8" ht="12.75">
      <c r="A304" s="37"/>
      <c r="B304" s="39"/>
      <c r="C304" s="37"/>
      <c r="D304" s="62"/>
      <c r="E304" s="32"/>
      <c r="F304" s="32"/>
      <c r="G304" s="39"/>
      <c r="H304" s="39"/>
    </row>
    <row r="305" spans="1:8" ht="12.75">
      <c r="A305" s="37"/>
      <c r="B305" s="31"/>
      <c r="C305" s="37"/>
      <c r="D305" s="62"/>
      <c r="E305" s="32"/>
      <c r="F305" s="32"/>
      <c r="G305" s="34"/>
      <c r="H305" s="34"/>
    </row>
    <row r="306" spans="1:8" ht="12.75">
      <c r="A306" s="37"/>
      <c r="B306" s="39"/>
      <c r="C306" s="37"/>
      <c r="D306" s="62"/>
      <c r="E306" s="32"/>
      <c r="F306" s="32"/>
      <c r="G306" s="39"/>
      <c r="H306" s="39"/>
    </row>
    <row r="307" spans="1:8" ht="12.75">
      <c r="A307" s="37"/>
      <c r="B307" s="39"/>
      <c r="C307" s="37"/>
      <c r="D307" s="62"/>
      <c r="E307" s="32"/>
      <c r="F307" s="32"/>
      <c r="G307" s="34"/>
      <c r="H307" s="34"/>
    </row>
    <row r="308" spans="1:8" ht="12.75">
      <c r="A308" s="37"/>
      <c r="B308" s="39"/>
      <c r="C308" s="37"/>
      <c r="D308" s="62"/>
      <c r="E308" s="32"/>
      <c r="F308" s="32"/>
      <c r="G308" s="34"/>
      <c r="H308" s="34"/>
    </row>
    <row r="309" spans="1:8" ht="12.75">
      <c r="A309" s="37"/>
      <c r="B309" s="39"/>
      <c r="C309" s="37"/>
      <c r="D309" s="62"/>
      <c r="E309" s="32"/>
      <c r="F309" s="32"/>
      <c r="G309" s="34"/>
      <c r="H309" s="34"/>
    </row>
    <row r="310" spans="1:8" ht="12.75">
      <c r="A310" s="37"/>
      <c r="B310" s="39"/>
      <c r="C310" s="37"/>
      <c r="D310" s="62"/>
      <c r="E310" s="32"/>
      <c r="F310" s="32"/>
      <c r="G310" s="39"/>
      <c r="H310" s="39"/>
    </row>
    <row r="311" spans="1:8" ht="12.75">
      <c r="A311" s="37"/>
      <c r="B311" s="39"/>
      <c r="C311" s="37"/>
      <c r="D311" s="62"/>
      <c r="E311" s="32"/>
      <c r="F311" s="32"/>
      <c r="G311" s="34"/>
      <c r="H311" s="34"/>
    </row>
    <row r="312" spans="1:8" ht="12.75">
      <c r="A312" s="37"/>
      <c r="B312" s="39"/>
      <c r="C312" s="37"/>
      <c r="D312" s="62"/>
      <c r="E312" s="32"/>
      <c r="F312" s="32"/>
      <c r="G312" s="39"/>
      <c r="H312" s="39"/>
    </row>
    <row r="313" spans="1:8" ht="12.75">
      <c r="A313" s="37"/>
      <c r="B313" s="39"/>
      <c r="C313" s="37"/>
      <c r="D313" s="62"/>
      <c r="E313" s="32"/>
      <c r="F313" s="32"/>
      <c r="G313" s="39"/>
      <c r="H313" s="39"/>
    </row>
    <row r="314" spans="1:8" ht="12.75">
      <c r="A314" s="37"/>
      <c r="B314" s="31"/>
      <c r="C314" s="37"/>
      <c r="D314" s="68"/>
      <c r="E314" s="32"/>
      <c r="F314" s="32"/>
      <c r="G314" s="39"/>
      <c r="H314" s="39"/>
    </row>
    <row r="315" spans="1:8" ht="12.75">
      <c r="A315" s="37"/>
      <c r="B315" s="39"/>
      <c r="C315" s="37"/>
      <c r="D315" s="62"/>
      <c r="E315" s="32"/>
      <c r="F315" s="32"/>
      <c r="G315" s="39"/>
      <c r="H315" s="39"/>
    </row>
    <row r="316" spans="1:8" ht="12.75">
      <c r="A316" s="37"/>
      <c r="B316" s="31"/>
      <c r="C316" s="37"/>
      <c r="D316" s="62"/>
      <c r="E316" s="32"/>
      <c r="F316" s="32"/>
      <c r="G316" s="34"/>
      <c r="H316" s="34"/>
    </row>
    <row r="317" spans="1:8" ht="12.75">
      <c r="A317" s="37"/>
      <c r="B317" s="31"/>
      <c r="C317" s="37"/>
      <c r="D317" s="68"/>
      <c r="E317" s="32"/>
      <c r="F317" s="32"/>
      <c r="G317" s="39"/>
      <c r="H317" s="39"/>
    </row>
    <row r="318" spans="1:8" ht="12.75">
      <c r="A318" s="37"/>
      <c r="B318" s="39"/>
      <c r="C318" s="37"/>
      <c r="D318" s="62"/>
      <c r="E318" s="32"/>
      <c r="F318" s="32"/>
      <c r="G318" s="39"/>
      <c r="H318" s="39"/>
    </row>
    <row r="319" spans="1:8" ht="12.75">
      <c r="A319" s="30"/>
      <c r="B319" s="31"/>
      <c r="C319" s="30"/>
      <c r="D319" s="62"/>
      <c r="E319" s="32"/>
      <c r="F319" s="32"/>
      <c r="G319" s="34"/>
      <c r="H319" s="34"/>
    </row>
    <row r="320" spans="1:8" ht="12.75">
      <c r="A320" s="37"/>
      <c r="B320" s="39"/>
      <c r="C320" s="37"/>
      <c r="D320" s="62"/>
      <c r="E320" s="32"/>
      <c r="F320" s="32"/>
      <c r="G320" s="39"/>
      <c r="H320" s="39"/>
    </row>
    <row r="321" spans="1:8" ht="12.75">
      <c r="A321" s="37"/>
      <c r="B321" s="42"/>
      <c r="C321" s="37"/>
      <c r="D321" s="62"/>
      <c r="E321" s="32"/>
      <c r="F321" s="33"/>
      <c r="G321" s="39"/>
      <c r="H321" s="39"/>
    </row>
    <row r="322" spans="1:8" ht="12.75">
      <c r="A322" s="37"/>
      <c r="B322" s="39"/>
      <c r="C322" s="37"/>
      <c r="D322" s="62"/>
      <c r="E322" s="32"/>
      <c r="F322" s="32"/>
      <c r="G322" s="39"/>
      <c r="H322" s="39"/>
    </row>
    <row r="323" spans="1:8" ht="12.75">
      <c r="A323" s="37"/>
      <c r="B323" s="39"/>
      <c r="C323" s="37"/>
      <c r="D323" s="62"/>
      <c r="E323" s="32"/>
      <c r="F323" s="32"/>
      <c r="G323" s="39"/>
      <c r="H323" s="39"/>
    </row>
    <row r="324" spans="1:8" ht="12.75">
      <c r="A324" s="37"/>
      <c r="B324" s="42"/>
      <c r="C324" s="37"/>
      <c r="D324" s="62"/>
      <c r="E324" s="32"/>
      <c r="F324" s="32"/>
      <c r="G324" s="39"/>
      <c r="H324" s="39"/>
    </row>
    <row r="325" spans="1:8" ht="12.75">
      <c r="A325" s="37"/>
      <c r="B325" s="39"/>
      <c r="C325" s="37"/>
      <c r="D325" s="62"/>
      <c r="E325" s="32"/>
      <c r="F325" s="32"/>
      <c r="G325" s="39"/>
      <c r="H325" s="39"/>
    </row>
    <row r="326" spans="1:8" ht="12.75">
      <c r="A326" s="30"/>
      <c r="B326" s="31"/>
      <c r="C326" s="37"/>
      <c r="D326" s="62"/>
      <c r="E326" s="32"/>
      <c r="F326" s="32"/>
      <c r="G326" s="34"/>
      <c r="H326" s="34"/>
    </row>
    <row r="327" spans="1:8" ht="12.75">
      <c r="A327" s="37"/>
      <c r="B327" s="39"/>
      <c r="C327" s="37"/>
      <c r="D327" s="62"/>
      <c r="E327" s="32"/>
      <c r="F327" s="32"/>
      <c r="G327" s="34"/>
      <c r="H327" s="34"/>
    </row>
    <row r="328" spans="1:8" ht="12.75">
      <c r="A328" s="37"/>
      <c r="B328" s="31"/>
      <c r="C328" s="30"/>
      <c r="D328" s="62"/>
      <c r="E328" s="32"/>
      <c r="F328" s="32"/>
      <c r="G328" s="34"/>
      <c r="H328" s="34"/>
    </row>
    <row r="329" spans="1:8" ht="12.75">
      <c r="A329" s="37"/>
      <c r="B329" s="39"/>
      <c r="C329" s="37"/>
      <c r="D329" s="62"/>
      <c r="E329" s="32"/>
      <c r="F329" s="32"/>
      <c r="G329" s="39"/>
      <c r="H329" s="39"/>
    </row>
    <row r="330" spans="1:8" ht="12.75">
      <c r="A330" s="37"/>
      <c r="B330" s="31"/>
      <c r="C330" s="30"/>
      <c r="D330" s="62"/>
      <c r="E330" s="32"/>
      <c r="F330" s="32"/>
      <c r="G330" s="34"/>
      <c r="H330" s="34"/>
    </row>
    <row r="331" spans="1:8" ht="12.75">
      <c r="A331" s="37"/>
      <c r="B331" s="39"/>
      <c r="C331" s="37"/>
      <c r="D331" s="62"/>
      <c r="E331" s="32"/>
      <c r="F331" s="32"/>
      <c r="G331" s="39"/>
      <c r="H331" s="39"/>
    </row>
    <row r="332" spans="1:8" ht="12.75">
      <c r="A332" s="37"/>
      <c r="B332" s="39"/>
      <c r="C332" s="37"/>
      <c r="D332" s="62"/>
      <c r="E332" s="32"/>
      <c r="F332" s="32"/>
      <c r="G332" s="34"/>
      <c r="H332" s="34"/>
    </row>
    <row r="333" spans="1:8" ht="12.75">
      <c r="A333" s="30"/>
      <c r="B333" s="31"/>
      <c r="C333" s="30"/>
      <c r="D333" s="62"/>
      <c r="E333" s="32"/>
      <c r="F333" s="32"/>
      <c r="G333" s="34"/>
      <c r="H333" s="34"/>
    </row>
    <row r="334" spans="1:8" ht="12.75">
      <c r="A334" s="30"/>
      <c r="B334" s="31"/>
      <c r="C334" s="37"/>
      <c r="D334" s="68"/>
      <c r="E334" s="32"/>
      <c r="F334" s="32"/>
      <c r="G334" s="34"/>
      <c r="H334" s="34"/>
    </row>
    <row r="335" spans="1:8" ht="12.75">
      <c r="A335" s="37"/>
      <c r="B335" s="39"/>
      <c r="C335" s="37"/>
      <c r="D335" s="62"/>
      <c r="E335" s="32"/>
      <c r="F335" s="32"/>
      <c r="G335" s="34"/>
      <c r="H335" s="34"/>
    </row>
    <row r="336" spans="1:8" ht="12.75">
      <c r="A336" s="37"/>
      <c r="B336" s="39"/>
      <c r="C336" s="37"/>
      <c r="D336" s="62"/>
      <c r="E336" s="32"/>
      <c r="F336" s="32"/>
      <c r="G336" s="34"/>
      <c r="H336" s="34"/>
    </row>
    <row r="337" spans="1:8" ht="12.75">
      <c r="A337" s="37"/>
      <c r="B337" s="39"/>
      <c r="C337" s="37"/>
      <c r="D337" s="62"/>
      <c r="E337" s="32"/>
      <c r="F337" s="32"/>
      <c r="G337" s="34"/>
      <c r="H337" s="34"/>
    </row>
    <row r="338" spans="1:8" ht="12.75">
      <c r="A338" s="37"/>
      <c r="B338" s="39"/>
      <c r="C338" s="37"/>
      <c r="D338" s="62"/>
      <c r="E338" s="32"/>
      <c r="F338" s="32"/>
      <c r="G338" s="34"/>
      <c r="H338" s="34"/>
    </row>
    <row r="339" spans="1:8" ht="12.75">
      <c r="A339" s="37"/>
      <c r="B339" s="39"/>
      <c r="C339" s="37"/>
      <c r="D339" s="62"/>
      <c r="E339" s="32"/>
      <c r="F339" s="32"/>
      <c r="G339" s="39"/>
      <c r="H339" s="39"/>
    </row>
    <row r="340" spans="1:8" ht="12.75">
      <c r="A340" s="37"/>
      <c r="B340" s="31"/>
      <c r="C340" s="30"/>
      <c r="D340" s="62"/>
      <c r="E340" s="32"/>
      <c r="F340" s="32"/>
      <c r="G340" s="34"/>
      <c r="H340" s="34"/>
    </row>
    <row r="341" spans="1:8" ht="12.75">
      <c r="A341" s="37"/>
      <c r="B341" s="31"/>
      <c r="C341" s="37"/>
      <c r="D341" s="68"/>
      <c r="E341" s="32"/>
      <c r="F341" s="32"/>
      <c r="G341" s="39"/>
      <c r="H341" s="39"/>
    </row>
    <row r="342" spans="1:8" ht="12.75">
      <c r="A342" s="37"/>
      <c r="B342" s="39"/>
      <c r="C342" s="37"/>
      <c r="D342" s="62"/>
      <c r="E342" s="32"/>
      <c r="F342" s="32"/>
      <c r="G342" s="39"/>
      <c r="H342" s="39"/>
    </row>
    <row r="343" spans="1:8" ht="12.75">
      <c r="A343" s="37"/>
      <c r="B343" s="31"/>
      <c r="C343" s="37"/>
      <c r="D343" s="62"/>
      <c r="E343" s="32"/>
      <c r="F343" s="32"/>
      <c r="G343" s="34"/>
      <c r="H343" s="34"/>
    </row>
    <row r="344" spans="1:8" ht="12.75">
      <c r="A344" s="37"/>
      <c r="B344" s="31"/>
      <c r="C344" s="37"/>
      <c r="D344" s="68"/>
      <c r="E344" s="32"/>
      <c r="F344" s="32"/>
      <c r="G344" s="39"/>
      <c r="H344" s="39"/>
    </row>
    <row r="345" spans="1:8" ht="12.75">
      <c r="A345" s="37"/>
      <c r="B345" s="39"/>
      <c r="C345" s="37"/>
      <c r="D345" s="62"/>
      <c r="E345" s="32"/>
      <c r="F345" s="32"/>
      <c r="G345" s="39"/>
      <c r="H345" s="39"/>
    </row>
    <row r="346" spans="1:8" ht="12.75">
      <c r="A346" s="30"/>
      <c r="B346" s="31"/>
      <c r="C346" s="30"/>
      <c r="D346" s="62"/>
      <c r="E346" s="32"/>
      <c r="F346" s="32"/>
      <c r="G346" s="34"/>
      <c r="H346" s="34"/>
    </row>
    <row r="347" spans="1:8" ht="12.75">
      <c r="A347" s="37"/>
      <c r="B347" s="39"/>
      <c r="C347" s="37"/>
      <c r="D347" s="62"/>
      <c r="E347" s="32"/>
      <c r="F347" s="32"/>
      <c r="G347" s="39"/>
      <c r="H347" s="39"/>
    </row>
    <row r="348" spans="1:8" ht="12.75">
      <c r="A348" s="44"/>
      <c r="B348" s="42"/>
      <c r="C348" s="44"/>
      <c r="D348" s="70"/>
      <c r="E348" s="33"/>
      <c r="F348" s="33"/>
      <c r="G348" s="42"/>
      <c r="H348" s="42"/>
    </row>
    <row r="349" spans="1:8" ht="12.75">
      <c r="A349" s="37"/>
      <c r="B349" s="39"/>
      <c r="C349" s="37"/>
      <c r="D349" s="62"/>
      <c r="E349" s="32"/>
      <c r="F349" s="32"/>
      <c r="G349" s="39"/>
      <c r="H349" s="39"/>
    </row>
    <row r="350" spans="1:8" ht="12.75">
      <c r="A350" s="37"/>
      <c r="B350" s="39"/>
      <c r="C350" s="37"/>
      <c r="D350" s="62"/>
      <c r="E350" s="32"/>
      <c r="F350" s="32"/>
      <c r="G350" s="39"/>
      <c r="H350" s="39"/>
    </row>
    <row r="351" spans="1:8" ht="12.75">
      <c r="A351" s="37"/>
      <c r="B351" s="39"/>
      <c r="C351" s="37"/>
      <c r="D351" s="62"/>
      <c r="E351" s="32"/>
      <c r="F351" s="32"/>
      <c r="G351" s="39"/>
      <c r="H351" s="39"/>
    </row>
    <row r="352" spans="1:8" ht="12.75">
      <c r="A352" s="37"/>
      <c r="B352" s="39"/>
      <c r="C352" s="37"/>
      <c r="D352" s="62"/>
      <c r="E352" s="32"/>
      <c r="F352" s="32"/>
      <c r="G352" s="39"/>
      <c r="H352" s="39"/>
    </row>
    <row r="353" spans="1:8" ht="12.75">
      <c r="A353" s="37"/>
      <c r="B353" s="39"/>
      <c r="C353" s="37"/>
      <c r="D353" s="62"/>
      <c r="E353" s="32"/>
      <c r="F353" s="32"/>
      <c r="G353" s="39"/>
      <c r="H353" s="39"/>
    </row>
    <row r="354" spans="1:8" ht="12.75">
      <c r="A354" s="37"/>
      <c r="B354" s="39"/>
      <c r="C354" s="37"/>
      <c r="D354" s="62"/>
      <c r="E354" s="32"/>
      <c r="F354" s="32"/>
      <c r="G354" s="39"/>
      <c r="H354" s="39"/>
    </row>
    <row r="355" spans="1:8" ht="12.75">
      <c r="A355" s="37"/>
      <c r="B355" s="39"/>
      <c r="C355" s="37"/>
      <c r="D355" s="62"/>
      <c r="E355" s="32"/>
      <c r="F355" s="32"/>
      <c r="G355" s="39"/>
      <c r="H355" s="39"/>
    </row>
    <row r="356" spans="1:8" ht="12.75">
      <c r="A356" s="37"/>
      <c r="B356" s="39"/>
      <c r="C356" s="37"/>
      <c r="D356" s="62"/>
      <c r="E356" s="32"/>
      <c r="F356" s="32"/>
      <c r="G356" s="34"/>
      <c r="H356" s="34"/>
    </row>
    <row r="357" spans="1:8" ht="12.75">
      <c r="A357" s="44"/>
      <c r="B357" s="42"/>
      <c r="C357" s="44"/>
      <c r="D357" s="70"/>
      <c r="E357" s="33"/>
      <c r="F357" s="33"/>
      <c r="G357" s="43"/>
      <c r="H357" s="43"/>
    </row>
    <row r="358" spans="1:8" ht="12.75">
      <c r="A358" s="37"/>
      <c r="B358" s="39"/>
      <c r="C358" s="37"/>
      <c r="D358" s="62"/>
      <c r="E358" s="32"/>
      <c r="F358" s="32"/>
      <c r="G358" s="39"/>
      <c r="H358" s="39"/>
    </row>
    <row r="359" spans="1:8" ht="12.75">
      <c r="A359" s="37"/>
      <c r="B359" s="45"/>
      <c r="C359" s="37"/>
      <c r="D359" s="62"/>
      <c r="E359" s="32"/>
      <c r="F359" s="74"/>
      <c r="G359" s="39"/>
      <c r="H359" s="39"/>
    </row>
    <row r="360" spans="1:8" ht="12.75">
      <c r="A360" s="37"/>
      <c r="B360" s="39"/>
      <c r="C360" s="37"/>
      <c r="D360" s="62"/>
      <c r="E360" s="32"/>
      <c r="F360" s="32"/>
      <c r="G360" s="39"/>
      <c r="H360" s="39"/>
    </row>
    <row r="361" spans="1:8" ht="12.75">
      <c r="A361" s="37"/>
      <c r="B361" s="42"/>
      <c r="C361" s="37"/>
      <c r="D361" s="62"/>
      <c r="E361" s="32"/>
      <c r="F361" s="33"/>
      <c r="G361" s="39"/>
      <c r="H361" s="39"/>
    </row>
    <row r="362" spans="1:8" ht="12.75">
      <c r="A362" s="37"/>
      <c r="B362" s="39"/>
      <c r="C362" s="37"/>
      <c r="D362" s="62"/>
      <c r="E362" s="32"/>
      <c r="F362" s="33"/>
      <c r="G362" s="39"/>
      <c r="H362" s="39"/>
    </row>
    <row r="363" spans="1:8" ht="12.75">
      <c r="A363" s="37"/>
      <c r="B363" s="42"/>
      <c r="C363" s="37"/>
      <c r="D363" s="62"/>
      <c r="E363" s="32"/>
      <c r="F363" s="33"/>
      <c r="G363" s="39"/>
      <c r="H363" s="39"/>
    </row>
    <row r="364" spans="1:8" ht="12.75">
      <c r="A364" s="37"/>
      <c r="B364" s="39"/>
      <c r="C364" s="37"/>
      <c r="D364" s="62"/>
      <c r="E364" s="32"/>
      <c r="F364" s="33"/>
      <c r="G364" s="39"/>
      <c r="H364" s="39"/>
    </row>
    <row r="365" spans="1:8" ht="12.75">
      <c r="A365" s="37"/>
      <c r="B365" s="42"/>
      <c r="C365" s="37"/>
      <c r="D365" s="62"/>
      <c r="E365" s="32"/>
      <c r="F365" s="33"/>
      <c r="G365" s="39"/>
      <c r="H365" s="39"/>
    </row>
    <row r="366" spans="1:8" ht="12.75">
      <c r="A366" s="37"/>
      <c r="B366" s="39"/>
      <c r="C366" s="37"/>
      <c r="D366" s="62"/>
      <c r="E366" s="32"/>
      <c r="F366" s="33"/>
      <c r="G366" s="39"/>
      <c r="H366" s="39"/>
    </row>
    <row r="367" spans="1:8" ht="12.75">
      <c r="A367" s="37"/>
      <c r="B367" s="42"/>
      <c r="C367" s="37"/>
      <c r="D367" s="62"/>
      <c r="E367" s="32"/>
      <c r="F367" s="33"/>
      <c r="G367" s="39"/>
      <c r="H367" s="39"/>
    </row>
    <row r="368" spans="1:8" ht="12.75">
      <c r="A368" s="37"/>
      <c r="B368" s="39"/>
      <c r="C368" s="37"/>
      <c r="D368" s="62"/>
      <c r="E368" s="32"/>
      <c r="F368" s="33"/>
      <c r="G368" s="39"/>
      <c r="H368" s="39"/>
    </row>
    <row r="369" spans="1:8" ht="12.75">
      <c r="A369" s="37"/>
      <c r="B369" s="42"/>
      <c r="C369" s="37"/>
      <c r="D369" s="62"/>
      <c r="E369" s="32"/>
      <c r="F369" s="33"/>
      <c r="G369" s="39"/>
      <c r="H369" s="39"/>
    </row>
    <row r="370" spans="1:8" ht="12.75">
      <c r="A370" s="37"/>
      <c r="B370" s="39"/>
      <c r="C370" s="37"/>
      <c r="D370" s="62"/>
      <c r="E370" s="32"/>
      <c r="F370" s="33"/>
      <c r="G370" s="39"/>
      <c r="H370" s="39"/>
    </row>
    <row r="371" spans="1:8" ht="12.75">
      <c r="A371" s="37"/>
      <c r="B371" s="42"/>
      <c r="C371" s="37"/>
      <c r="D371" s="62"/>
      <c r="E371" s="32"/>
      <c r="F371" s="33"/>
      <c r="G371" s="39"/>
      <c r="H371" s="39"/>
    </row>
    <row r="372" spans="1:8" ht="12.75">
      <c r="A372" s="37"/>
      <c r="B372" s="39"/>
      <c r="C372" s="37"/>
      <c r="D372" s="62"/>
      <c r="E372" s="32"/>
      <c r="F372" s="33"/>
      <c r="G372" s="39"/>
      <c r="H372" s="39"/>
    </row>
    <row r="373" spans="1:8" ht="12.75">
      <c r="A373" s="37"/>
      <c r="B373" s="42"/>
      <c r="C373" s="37"/>
      <c r="D373" s="62"/>
      <c r="E373" s="32"/>
      <c r="F373" s="33"/>
      <c r="G373" s="39"/>
      <c r="H373" s="39"/>
    </row>
    <row r="374" spans="1:8" ht="12.75">
      <c r="A374" s="37"/>
      <c r="B374" s="39"/>
      <c r="C374" s="37"/>
      <c r="D374" s="62"/>
      <c r="E374" s="32"/>
      <c r="F374" s="33"/>
      <c r="G374" s="39"/>
      <c r="H374" s="39"/>
    </row>
    <row r="375" spans="1:8" ht="12.75">
      <c r="A375" s="37"/>
      <c r="B375" s="42"/>
      <c r="C375" s="37"/>
      <c r="D375" s="62"/>
      <c r="E375" s="32"/>
      <c r="F375" s="33"/>
      <c r="G375" s="39"/>
      <c r="H375" s="39"/>
    </row>
    <row r="376" spans="1:8" ht="12.75">
      <c r="A376" s="37"/>
      <c r="B376" s="39"/>
      <c r="C376" s="37"/>
      <c r="D376" s="62"/>
      <c r="E376" s="32"/>
      <c r="F376" s="33"/>
      <c r="G376" s="39"/>
      <c r="H376" s="39"/>
    </row>
    <row r="377" spans="1:8" ht="12.75">
      <c r="A377" s="37"/>
      <c r="B377" s="42"/>
      <c r="C377" s="37"/>
      <c r="D377" s="62"/>
      <c r="E377" s="32"/>
      <c r="F377" s="33"/>
      <c r="G377" s="39"/>
      <c r="H377" s="39"/>
    </row>
    <row r="378" spans="1:8" ht="12.75">
      <c r="A378" s="37"/>
      <c r="B378" s="39"/>
      <c r="C378" s="37"/>
      <c r="D378" s="62"/>
      <c r="E378" s="32"/>
      <c r="F378" s="33"/>
      <c r="G378" s="39"/>
      <c r="H378" s="39"/>
    </row>
    <row r="379" spans="1:8" ht="12.75">
      <c r="A379" s="37"/>
      <c r="B379" s="39"/>
      <c r="C379" s="37"/>
      <c r="D379" s="62"/>
      <c r="E379" s="32"/>
      <c r="F379" s="32"/>
      <c r="G379" s="39"/>
      <c r="H379" s="39"/>
    </row>
    <row r="380" spans="1:8" ht="12.75">
      <c r="A380" s="42"/>
      <c r="B380" s="42"/>
      <c r="C380" s="46"/>
      <c r="D380" s="62"/>
      <c r="E380" s="32"/>
      <c r="F380" s="33"/>
      <c r="G380" s="34"/>
      <c r="H380" s="34"/>
    </row>
    <row r="381" spans="1:8" ht="12.75">
      <c r="A381" s="39"/>
      <c r="B381" s="39"/>
      <c r="C381" s="37"/>
      <c r="D381" s="62"/>
      <c r="E381" s="32"/>
      <c r="F381" s="32"/>
      <c r="G381" s="34"/>
      <c r="H381" s="34"/>
    </row>
    <row r="382" spans="1:8" ht="12.75">
      <c r="A382" s="39"/>
      <c r="B382" s="39"/>
      <c r="C382" s="37"/>
      <c r="D382" s="62"/>
      <c r="E382" s="32"/>
      <c r="F382" s="32"/>
      <c r="G382" s="34"/>
      <c r="H382" s="34"/>
    </row>
    <row r="383" spans="1:8" ht="12.75">
      <c r="A383" s="39"/>
      <c r="B383" s="39"/>
      <c r="C383" s="37"/>
      <c r="D383" s="62"/>
      <c r="E383" s="32"/>
      <c r="F383" s="32"/>
      <c r="G383" s="34"/>
      <c r="H383" s="34"/>
    </row>
    <row r="384" spans="1:8" ht="12.75">
      <c r="A384" s="42"/>
      <c r="B384" s="42"/>
      <c r="C384" s="44"/>
      <c r="D384" s="70"/>
      <c r="E384" s="33"/>
      <c r="F384" s="33"/>
      <c r="G384" s="43"/>
      <c r="H384" s="43"/>
    </row>
    <row r="385" spans="1:8" ht="12.75">
      <c r="A385" s="42"/>
      <c r="B385" s="42"/>
      <c r="C385" s="44"/>
      <c r="D385" s="70"/>
      <c r="E385" s="33"/>
      <c r="F385" s="33"/>
      <c r="G385" s="43"/>
      <c r="H385" s="43"/>
    </row>
    <row r="386" spans="1:8" ht="12.75">
      <c r="A386" s="42"/>
      <c r="B386" s="42"/>
      <c r="C386" s="44"/>
      <c r="D386" s="70"/>
      <c r="E386" s="33"/>
      <c r="F386" s="33"/>
      <c r="G386" s="43"/>
      <c r="H386" s="43"/>
    </row>
    <row r="387" spans="1:8" ht="12.75">
      <c r="A387" s="37"/>
      <c r="B387" s="47"/>
      <c r="C387" s="37"/>
      <c r="D387" s="62"/>
      <c r="E387" s="32"/>
      <c r="F387" s="32"/>
      <c r="G387" s="39"/>
      <c r="H387" s="39"/>
    </row>
    <row r="388" spans="1:8" ht="12.75">
      <c r="A388" s="37"/>
      <c r="B388" s="39"/>
      <c r="C388" s="37"/>
      <c r="D388" s="62"/>
      <c r="E388" s="32"/>
      <c r="F388" s="32"/>
      <c r="G388" s="39"/>
      <c r="H388" s="39"/>
    </row>
    <row r="389" spans="1:8" ht="12.75">
      <c r="A389" s="37"/>
      <c r="B389" s="39"/>
      <c r="C389" s="37"/>
      <c r="D389" s="62"/>
      <c r="E389" s="32"/>
      <c r="F389" s="32"/>
      <c r="G389" s="39"/>
      <c r="H389" s="39"/>
    </row>
    <row r="390" spans="1:8" ht="12.75">
      <c r="A390" s="37"/>
      <c r="B390" s="39"/>
      <c r="C390" s="37"/>
      <c r="D390" s="62"/>
      <c r="E390" s="32"/>
      <c r="F390" s="32"/>
      <c r="G390" s="39"/>
      <c r="H390" s="39"/>
    </row>
    <row r="391" spans="1:8" ht="12.75">
      <c r="A391" s="37"/>
      <c r="B391" s="39"/>
      <c r="C391" s="37"/>
      <c r="D391" s="62"/>
      <c r="E391" s="32"/>
      <c r="F391" s="32"/>
      <c r="G391" s="39"/>
      <c r="H391" s="39"/>
    </row>
    <row r="392" spans="1:8" ht="12.75">
      <c r="A392" s="37"/>
      <c r="B392" s="39"/>
      <c r="C392" s="37"/>
      <c r="D392" s="62"/>
      <c r="E392" s="32"/>
      <c r="F392" s="32"/>
      <c r="G392" s="39"/>
      <c r="H392" s="39"/>
    </row>
  </sheetData>
  <sheetProtection/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Rozex</dc:creator>
  <cp:keywords/>
  <dc:description/>
  <cp:lastModifiedBy>Martin Hlaváček</cp:lastModifiedBy>
  <cp:lastPrinted>2014-04-15T08:36:48Z</cp:lastPrinted>
  <dcterms:created xsi:type="dcterms:W3CDTF">2003-09-23T13:46:23Z</dcterms:created>
  <dcterms:modified xsi:type="dcterms:W3CDTF">2022-05-10T12:55:06Z</dcterms:modified>
  <cp:category/>
  <cp:version/>
  <cp:contentType/>
  <cp:contentStatus/>
</cp:coreProperties>
</file>