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 část" sheetId="2" r:id="rId2"/>
    <sheet name="SO 02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01 - Stavební část'!$C$94:$K$464</definedName>
    <definedName name="_xlnm.Print_Area" localSheetId="1">'SO 01 - Stavební část'!$C$4:$J$39,'SO 01 - Stavební část'!$C$45:$J$76,'SO 01 - Stavební část'!$C$82:$K$464</definedName>
    <definedName name="_xlnm._FilterDatabase" localSheetId="2" hidden="1">'SO 02 - VRN'!$C$80:$K$84</definedName>
    <definedName name="_xlnm.Print_Area" localSheetId="2">'SO 02 - VRN'!$C$4:$J$39,'SO 02 - VRN'!$C$45:$J$62,'SO 02 - VRN'!$C$68:$K$84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Stavební část'!$94:$94</definedName>
    <definedName name="_xlnm.Print_Titles" localSheetId="2">'SO 02 - VRN'!$80:$80</definedName>
  </definedNames>
  <calcPr fullCalcOnLoad="1"/>
</workbook>
</file>

<file path=xl/sharedStrings.xml><?xml version="1.0" encoding="utf-8"?>
<sst xmlns="http://schemas.openxmlformats.org/spreadsheetml/2006/main" count="4376" uniqueCount="876">
  <si>
    <t>Export Komplet</t>
  </si>
  <si>
    <t>VZ</t>
  </si>
  <si>
    <t>2.0</t>
  </si>
  <si>
    <t>ZAMOK</t>
  </si>
  <si>
    <t>False</t>
  </si>
  <si>
    <t>{613e7614-87bf-4518-87a1-fd195c70b1dc}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</si>
  <si>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</si>
  <si>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</si>
  <si>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</si>
  <si>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</si>
  <si>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</si>
  <si>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</si>
  <si>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</si>
  <si>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</si>
  <si>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02020222_1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</si>
  <si>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</si>
  <si>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</si>
  <si>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balkonu, domov pro seniory Česká Třebová - balkony B</t>
  </si>
  <si>
    <t>KSO:</t>
  </si>
  <si>
    <t/>
  </si>
  <si>
    <t>CC-CZ:</t>
  </si>
  <si>
    <t>Místo:</t>
  </si>
  <si>
    <t>Česká Třebová</t>
  </si>
  <si>
    <t>Datum:</t>
  </si>
  <si>
    <t>20. 12. 2022</t>
  </si>
  <si>
    <t>Zadavatel:</t>
  </si>
  <si>
    <t>IČ:</t>
  </si>
  <si>
    <t>Město Česká Třebová</t>
  </si>
  <si>
    <t>DIČ:</t>
  </si>
  <si>
    <t>Uchazeč:</t>
  </si>
  <si>
    <t>Vyplň údaj</t>
  </si>
  <si>
    <t>Projektant:</t>
  </si>
  <si>
    <t>Fplan projekty a stavby s. r. 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</si>
  <si>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</si>
  <si>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</si>
  <si>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</si>
  <si>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</si>
  <si>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</si>
  <si>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</si>
  <si>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</si>
  <si>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</si>
  <si>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</si>
  <si>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</si>
  <si>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</si>
  <si>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</si>
  <si>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</si>
  <si>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</si>
  <si>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</si>
  <si>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</si>
  <si>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</si>
  <si>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</si>
  <si>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</si>
  <si>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</si>
  <si>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</si>
  <si>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</si>
  <si>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</si>
  <si>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</si>
  <si>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</si>
  <si>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</si>
  <si>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</si>
  <si>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</si>
  <si>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</si>
  <si>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</si>
  <si>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</si>
  <si>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</si>
  <si>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</si>
  <si>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</si>
  <si>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</si>
  <si>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</si>
  <si>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</si>
  <si>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</si>
  <si>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</si>
  <si>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</si>
  <si>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</si>
  <si>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</si>
  <si>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</si>
  <si>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</si>
  <si>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</si>
  <si>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</si>
  <si>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</si>
  <si>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</si>
  <si>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{74328402-fd63-49cc-b696-87e636acf128}</t>
  </si>
  <si>
    <t>SO 02</t>
  </si>
  <si>
    <t>VRN</t>
  </si>
  <si>
    <t>VON</t>
  </si>
  <si>
    <t>{a2d9413a-a4f5-45db-98e4-577386b9be30}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</si>
  <si>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</si>
  <si>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</si>
  <si>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</si>
  <si>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</si>
  <si>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</si>
  <si>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</si>
  <si>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</si>
  <si>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</si>
  <si>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</si>
  <si>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</si>
  <si>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</si>
  <si>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</si>
  <si>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</si>
  <si>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</si>
  <si>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</si>
  <si>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</si>
  <si>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</si>
  <si>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</si>
  <si>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</si>
  <si>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</si>
  <si>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</si>
  <si>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</si>
  <si>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</si>
  <si>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</si>
  <si>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</si>
  <si>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</si>
  <si>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</si>
  <si>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</si>
  <si>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</si>
  <si>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</si>
  <si>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</si>
  <si>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</si>
  <si>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</si>
  <si>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</si>
  <si>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</si>
  <si>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</si>
  <si>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</si>
  <si>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</si>
  <si>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</si>
  <si>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</si>
  <si>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</si>
  <si>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</si>
  <si>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</si>
  <si>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</si>
  <si>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02</t>
  </si>
  <si>
    <t>4</t>
  </si>
  <si>
    <t>2</t>
  </si>
  <si>
    <t>517819629</t>
  </si>
  <si>
    <t>Online PSC</t>
  </si>
  <si>
    <t>https://podminky.urs.cz/item/CS_URS_2022_02/113106123</t>
  </si>
  <si>
    <t>VV</t>
  </si>
  <si>
    <t>přeložení lapačů balkony sekce B</t>
  </si>
  <si>
    <t>1*0,5*1</t>
  </si>
  <si>
    <t>132112131</t>
  </si>
  <si>
    <t>Hloubení nezapažených rýh šířky do 800 mm ručně s urovnáním dna do předepsaného profilu a spádu v hornině třídy těžitelnosti I skupiny 1 a 2 soudržných</t>
  </si>
  <si>
    <t>m3</t>
  </si>
  <si>
    <t>-625719992</t>
  </si>
  <si>
    <t>https://podminky.urs.cz/item/CS_URS_2022_02/132112131</t>
  </si>
  <si>
    <t>1*0,5*0,8*1</t>
  </si>
  <si>
    <t>3</t>
  </si>
  <si>
    <t>174111101</t>
  </si>
  <si>
    <t>Zásyp sypaninou z jakékoliv horniny ručně s uložením výkopku ve vrstvách se zhutněním jam, šachet, rýh nebo kolem objektů v těchto vykopávkách</t>
  </si>
  <si>
    <t>1628321099</t>
  </si>
  <si>
    <t>https://podminky.urs.cz/item/CS_URS_2022_02/174111101</t>
  </si>
  <si>
    <t>zpětný zásyp</t>
  </si>
  <si>
    <t>0,4</t>
  </si>
  <si>
    <t>5</t>
  </si>
  <si>
    <t>Komunikace pozemní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</si>
  <si>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</si>
  <si>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</si>
  <si>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-2058224048</t>
  </si>
  <si>
    <t>https://podminky.urs.cz/item/CS_URS_2022_02/596211110</t>
  </si>
  <si>
    <t>6</t>
  </si>
  <si>
    <t>Úpravy povrchů, podlahy a osazování výplní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</si>
  <si>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</si>
  <si>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</si>
  <si>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-567201475</t>
  </si>
  <si>
    <t>https://podminky.urs.cz/item/CS_URS_2022_02/411388531</t>
  </si>
  <si>
    <t>zabetonování průchodů v desce po svodu balkony sekce B</t>
  </si>
  <si>
    <t>"3np"(3,14*0,1*0,1*0,25)*1</t>
  </si>
  <si>
    <t>"4np"(3,14*0,1*0,1*0,25)*1</t>
  </si>
  <si>
    <t>Součet</t>
  </si>
  <si>
    <t>621131121</t>
  </si>
  <si>
    <t>Podkladní a spojovací vrstva vnějších omítaných ploch penetrace nanášená ručně podhledů</t>
  </si>
  <si>
    <t>-1050593014</t>
  </si>
  <si>
    <t>https://podminky.urs.cz/item/CS_URS_2022_02/621131121</t>
  </si>
  <si>
    <t>7</t>
  </si>
  <si>
    <t>-986491025</t>
  </si>
  <si>
    <t>druhá vrstva</t>
  </si>
  <si>
    <t>106,24</t>
  </si>
  <si>
    <t>8</t>
  </si>
  <si>
    <t>621142001</t>
  </si>
  <si>
    <t>Potažení vnějších ploch pletivem v ploše nebo pruzích, na plném podkladu sklovláknitým vtlačením do tmelu podhledů</t>
  </si>
  <si>
    <t>-758581098</t>
  </si>
  <si>
    <t>https://podminky.urs.cz/item/CS_URS_2022_02/621142001</t>
  </si>
  <si>
    <t>9</t>
  </si>
  <si>
    <t>621331121</t>
  </si>
  <si>
    <t>Omítka cementová vnějších ploch nanášená ručně jednovrstvá, tloušťky do 15 mm hladká podhledů</t>
  </si>
  <si>
    <t>-1253691488</t>
  </si>
  <si>
    <t>https://podminky.urs.cz/item/CS_URS_2022_02/621331121</t>
  </si>
  <si>
    <t>10</t>
  </si>
  <si>
    <t>621531012</t>
  </si>
  <si>
    <t>Omítka tenkovrstvá silikonová vnějších ploch probarvená bez penetrace zatíraná (škrábaná), zrnitost 1,5 mm podhledů</t>
  </si>
  <si>
    <t>-421717943</t>
  </si>
  <si>
    <t>https://podminky.urs.cz/item/CS_URS_2022_02/621531012</t>
  </si>
  <si>
    <t>11</t>
  </si>
  <si>
    <t>622131121</t>
  </si>
  <si>
    <t>Podkladní a spojovací vrstva vnějších omítaných ploch penetrace nanášená ručně stěn</t>
  </si>
  <si>
    <t>-1467846811</t>
  </si>
  <si>
    <t>https://podminky.urs.cz/item/CS_URS_2022_02/622131121</t>
  </si>
  <si>
    <t>12</t>
  </si>
  <si>
    <t>622135002</t>
  </si>
  <si>
    <t>Vyrovnání nerovností podkladu vnějších omítaných ploch maltou, tloušťky do 10 mm cementovou stěn</t>
  </si>
  <si>
    <t>-2544781</t>
  </si>
  <si>
    <t>https://podminky.urs.cz/item/CS_URS_2022_02/622135002</t>
  </si>
  <si>
    <t>pod sokl balkony sekce B</t>
  </si>
  <si>
    <t>"3np"(1,5*7+0,8*8+3)*0,15</t>
  </si>
  <si>
    <t>"4np"(1,5*7+0,8*8+3)*0,15</t>
  </si>
  <si>
    <t>13</t>
  </si>
  <si>
    <t>622142001</t>
  </si>
  <si>
    <t>Potažení vnějších ploch pletivem v ploše nebo pruzích, na plném podkladu sklovláknitým vtlačením do tmelu stěn</t>
  </si>
  <si>
    <t>-1656578435</t>
  </si>
  <si>
    <t>https://podminky.urs.cz/item/CS_URS_2022_02/622142001</t>
  </si>
  <si>
    <t>balkony sekce B</t>
  </si>
  <si>
    <t>"3np čelo"(17,85+2,25)*0,3</t>
  </si>
  <si>
    <t>"4np čelo"(17,85+2,25)*0,3</t>
  </si>
  <si>
    <t>14</t>
  </si>
  <si>
    <t>622525101</t>
  </si>
  <si>
    <t>Omítka tenkovrstvá jednotlivých malých ploch silikátová, akrylátová, silikonová nebo silikonsilikátová stěn, plochy jednotlivě do 0,1 m2</t>
  </si>
  <si>
    <t>kus</t>
  </si>
  <si>
    <t>1149769738</t>
  </si>
  <si>
    <t>https://podminky.urs.cz/item/CS_URS_2022_02/622525101</t>
  </si>
  <si>
    <t>oprava omítek po kotvení paravanů balkony sekce B</t>
  </si>
  <si>
    <t>"3np"10</t>
  </si>
  <si>
    <t>"4np"10</t>
  </si>
  <si>
    <t>622525203</t>
  </si>
  <si>
    <t>Oprava tenkovrstvé omítky vnějších ploch silikátové, akrylátové, silikonové nebo silikonsilikátové stěn, v rozsahu opravované plochy přes 30 do 50%</t>
  </si>
  <si>
    <t>-196952902</t>
  </si>
  <si>
    <t>https://podminky.urs.cz/item/CS_URS_2022_02/622525203</t>
  </si>
  <si>
    <t>nad obkladem odhad</t>
  </si>
  <si>
    <t>styk podhledu se stěnou odhad</t>
  </si>
  <si>
    <t>16</t>
  </si>
  <si>
    <t>622531012</t>
  </si>
  <si>
    <t>Omítka tenkovrstvá silikonová vnějších ploch probarvená bez penetrace zatíraná (škrábaná), zrnitost 1,5 mm stěn</t>
  </si>
  <si>
    <t>-421319320</t>
  </si>
  <si>
    <t>https://podminky.urs.cz/item/CS_URS_2022_02/622531012</t>
  </si>
  <si>
    <t>17</t>
  </si>
  <si>
    <t>631319222</t>
  </si>
  <si>
    <t>Příplatek k cenám betonových mazanin za vyztužení polymerovými makrovlákny objemové vyztužení 3 kg/m3</t>
  </si>
  <si>
    <t>1803639112</t>
  </si>
  <si>
    <t>https://podminky.urs.cz/item/CS_URS_2022_02/631319222</t>
  </si>
  <si>
    <t>"3np"(13,03+13,4*2+13,29)*0,055</t>
  </si>
  <si>
    <t>"4np"(13,03+13,4*2+13,29)*0,055</t>
  </si>
  <si>
    <t>18</t>
  </si>
  <si>
    <t>632452519</t>
  </si>
  <si>
    <t>Potěr rychletuhnoucí ze suchých směsí na bázi hydraulických pojiv, tloušťky přes 40 do 50 mm</t>
  </si>
  <si>
    <t>-1261529745</t>
  </si>
  <si>
    <t>https://podminky.urs.cz/item/CS_URS_2022_02/632452519</t>
  </si>
  <si>
    <t>19</t>
  </si>
  <si>
    <t>632452591</t>
  </si>
  <si>
    <t>Potěr rychletuhnoucí ze suchých směsí Příplatek k ceně -2119 za každých dalších i započatých 5 mm tloušťky přes 50 mm</t>
  </si>
  <si>
    <t>329695438</t>
  </si>
  <si>
    <t>https://podminky.urs.cz/item/CS_URS_2022_02/632452591</t>
  </si>
  <si>
    <t>106,24/2</t>
  </si>
  <si>
    <t>20</t>
  </si>
  <si>
    <t>632481213</t>
  </si>
  <si>
    <t>Separační vrstva k oddělení podlahových vrstev z polyetylénové fólie</t>
  </si>
  <si>
    <t>1660569388</t>
  </si>
  <si>
    <t>https://podminky.urs.cz/item/CS_URS_2022_02/632481213</t>
  </si>
  <si>
    <t>"3np"(13,03+13,4*2+13,29)</t>
  </si>
  <si>
    <t>"4np"(13,03+13,4*2+13,29)</t>
  </si>
  <si>
    <t>634112123</t>
  </si>
  <si>
    <t>Obvodová dilatace mezi stěnou a mazaninou nebo potěrem podlahovým páskem z pěnového PE s fólií tl. do 10 mm, výšky 80 mm</t>
  </si>
  <si>
    <t>m</t>
  </si>
  <si>
    <t>605896316</t>
  </si>
  <si>
    <t>https://podminky.urs.cz/item/CS_URS_2022_02/634112123</t>
  </si>
  <si>
    <t>"3np obvod"(17,85+1,5*7+3)</t>
  </si>
  <si>
    <t>"3np plocha"(17,85/3)*3</t>
  </si>
  <si>
    <t>"4np obvod"(17,85+1,5*7+3)</t>
  </si>
  <si>
    <t>"4np plocha"(17,85/3)*3</t>
  </si>
  <si>
    <t>Ostatní konstrukce a práce, bourání</t>
  </si>
  <si>
    <t>22</t>
  </si>
  <si>
    <t>941111121</t>
  </si>
  <si>
    <t>Montáž lešení řadového trubkového lehkého pracovního s podlahami s provozním zatížením tř. 3 do 200 kg/m2 šířky tř. W09 přes 0,9 do 1,2 m, výšky do 10 m</t>
  </si>
  <si>
    <t>CS ÚRS 2020 02</t>
  </si>
  <si>
    <t>-1864570607</t>
  </si>
  <si>
    <t>19*13</t>
  </si>
  <si>
    <t>23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</si>
  <si>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</si>
  <si>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</si>
  <si>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51194707</t>
  </si>
  <si>
    <t>nájem odhad 3 měsíce</t>
  </si>
  <si>
    <t>247*90</t>
  </si>
  <si>
    <t>24</t>
  </si>
  <si>
    <t>941111821</t>
  </si>
  <si>
    <t>Demontáž lešení řadového trubkového lehkého pracovního s podlahami s provozním zatížením tř. 3 do 200 kg/m2 šířky tř. W09 přes 0,9 do 1,2 m, výšky do 10 m</t>
  </si>
  <si>
    <t>1484955167</t>
  </si>
  <si>
    <t>25</t>
  </si>
  <si>
    <t>949101111</t>
  </si>
  <si>
    <t>Lešení pomocné pracovní pro objekty pozemních staveb pro zatížení do 150 kg/m2, o výšce lešeňové podlahy do 1,9 m</t>
  </si>
  <si>
    <t>2055149493</t>
  </si>
  <si>
    <t>https://podminky.urs.cz/item/CS_URS_2022_02/949101111</t>
  </si>
  <si>
    <t>"3np balkony sekce B"(13,03+13,4*2+13,29)</t>
  </si>
  <si>
    <t>26</t>
  </si>
  <si>
    <t>952901114</t>
  </si>
  <si>
    <t>Vyčištění budov nebo objektů před předáním do užívání budov bytové nebo občanské výstavby, světlé výšky podlaží přes 4 m</t>
  </si>
  <si>
    <t>-1561453949</t>
  </si>
  <si>
    <t>https://podminky.urs.cz/item/CS_URS_2022_02/952901114</t>
  </si>
  <si>
    <t>27</t>
  </si>
  <si>
    <t>965042141</t>
  </si>
  <si>
    <t>Bourání mazanin betonových nebo z litého asfaltu tl. do 100 mm, plochy přes 4 m2</t>
  </si>
  <si>
    <t>-1136066545</t>
  </si>
  <si>
    <t>https://podminky.urs.cz/item/CS_URS_2022_02/965042141</t>
  </si>
  <si>
    <t>"3np"(12,91+13,28*2+13,16)*0,07</t>
  </si>
  <si>
    <t>"4np"(12,91+13,28*2+13,16)*0,07</t>
  </si>
  <si>
    <t>28</t>
  </si>
  <si>
    <t>965081213</t>
  </si>
  <si>
    <t>Bourání podlah z dlaždic bez podkladního lože nebo mazaniny, s jakoukoliv výplní spár keramických nebo xylolitových tl. do 10 mm, plochy přes 1 m2</t>
  </si>
  <si>
    <t>-119301799</t>
  </si>
  <si>
    <t>https://podminky.urs.cz/item/CS_URS_2022_02/965081213</t>
  </si>
  <si>
    <t>"3np"(12,91+13,28*2+13,16)</t>
  </si>
  <si>
    <t>"4np"(12,91+13,28*2+13,16)</t>
  </si>
  <si>
    <t>29</t>
  </si>
  <si>
    <t>965081611</t>
  </si>
  <si>
    <t>Odsekání soklíků včetně otlučení podkladní omítky až na zdivo rovných</t>
  </si>
  <si>
    <t>-351300270</t>
  </si>
  <si>
    <t>https://podminky.urs.cz/item/CS_URS_2022_02/965081611</t>
  </si>
  <si>
    <t>"3np"(1,5*7+0,8*8+3)</t>
  </si>
  <si>
    <t>"4np"(1,5*7+0,8*8+3)</t>
  </si>
  <si>
    <t>30</t>
  </si>
  <si>
    <t>978035127</t>
  </si>
  <si>
    <t>Odstranění tenkovrstvých omítek nebo štuku tloušťky přes 2 mm odsekáním, rozsahu přes 50 do 100%</t>
  </si>
  <si>
    <t>-1136708470</t>
  </si>
  <si>
    <t>https://podminky.urs.cz/item/CS_URS_2022_02/978035127</t>
  </si>
  <si>
    <t>"3np podhled"(12,91+13,28*2+13,16)</t>
  </si>
  <si>
    <t>"3np čelo"(17,85+2,25)*0,25</t>
  </si>
  <si>
    <t>"4np podhled"(12,91+13,28*2+13,16)</t>
  </si>
  <si>
    <t>"4np čelo"(17,85+2,25)*0,25</t>
  </si>
  <si>
    <t>31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</si>
  <si>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</si>
  <si>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</si>
  <si>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1322216997</t>
  </si>
  <si>
    <t>https://podminky.urs.cz/item/CS_URS_2022_02/979054451</t>
  </si>
  <si>
    <t>997</t>
  </si>
  <si>
    <t>Přesun sutě</t>
  </si>
  <si>
    <t>32</t>
  </si>
  <si>
    <t>997013114</t>
  </si>
  <si>
    <t>Vnitrostaveništní doprava suti a vybouraných hmot vodorovně do 50 m svisle s použitím mechanizace pro budovy a haly výšky přes 12 do 15 m</t>
  </si>
  <si>
    <t>t</t>
  </si>
  <si>
    <t>-665597691</t>
  </si>
  <si>
    <t>https://podminky.urs.cz/item/CS_URS_2022_02/997013114</t>
  </si>
  <si>
    <t>33</t>
  </si>
  <si>
    <t>997013501</t>
  </si>
  <si>
    <t>Odvoz suti a vybouraných hmot na skládku nebo meziskládku se složením, na vzdálenost do 1 km</t>
  </si>
  <si>
    <t>-940728457</t>
  </si>
  <si>
    <t>https://podminky.urs.cz/item/CS_URS_2022_02/997013501</t>
  </si>
  <si>
    <t>34</t>
  </si>
  <si>
    <t>997013509</t>
  </si>
  <si>
    <t>Odvoz suti a vybouraných hmot na skládku nebo meziskládku se složením, na vzdálenost Příplatek k ceně za každý další i započatý 1 km přes 1 km</t>
  </si>
  <si>
    <t>1490697145</t>
  </si>
  <si>
    <t>https://podminky.urs.cz/item/CS_URS_2022_02/997013509</t>
  </si>
  <si>
    <t>skládka Třebovice cca 9km</t>
  </si>
  <si>
    <t>22,313*8</t>
  </si>
  <si>
    <t>35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</si>
  <si>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</si>
  <si>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</si>
  <si>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-820564560</t>
  </si>
  <si>
    <t>https://podminky.urs.cz/item/CS_URS_2022_02/997013609</t>
  </si>
  <si>
    <t>22,313-1,38</t>
  </si>
  <si>
    <t>36</t>
  </si>
  <si>
    <t>997013631</t>
  </si>
  <si>
    <t>Poplatek za uložení stavebního odpadu na skládce (skládkovné) směsného stavebního a demoličního zatříděného do Katalogu odpadů pod kódem 17 09 04</t>
  </si>
  <si>
    <t>-474328967</t>
  </si>
  <si>
    <t>https://podminky.urs.cz/item/CS_URS_2022_02/997013631</t>
  </si>
  <si>
    <t>1,38</t>
  </si>
  <si>
    <t>998</t>
  </si>
  <si>
    <t>Přesun hmot</t>
  </si>
  <si>
    <t>37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</si>
  <si>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</si>
  <si>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</si>
  <si>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903066786</t>
  </si>
  <si>
    <t>https://podminky.urs.cz/item/CS_URS_2022_02/998011002</t>
  </si>
  <si>
    <t>PSV</t>
  </si>
  <si>
    <t>Práce a dodávky PSV</t>
  </si>
  <si>
    <t>711</t>
  </si>
  <si>
    <t>Izolace proti vodě, vlhkosti a plynům</t>
  </si>
  <si>
    <t>38</t>
  </si>
  <si>
    <t>711111001</t>
  </si>
  <si>
    <t>Provedení izolace proti zemní vlhkosti natěradly a tmely za studena na ploše vodorovné V nátěrem penetračním</t>
  </si>
  <si>
    <t>-2024263660</t>
  </si>
  <si>
    <t>https://podminky.urs.cz/item/CS_URS_2022_02/711111001</t>
  </si>
  <si>
    <t>39</t>
  </si>
  <si>
    <t>M</t>
  </si>
  <si>
    <t>58581290</t>
  </si>
  <si>
    <t>penetrace disperzní z akrylátových pryskyřic</t>
  </si>
  <si>
    <t>kg</t>
  </si>
  <si>
    <t>916269954</t>
  </si>
  <si>
    <t>106,24*0,2 'Přepočtené koeficientem množství</t>
  </si>
  <si>
    <t>40</t>
  </si>
  <si>
    <t>711191011</t>
  </si>
  <si>
    <t>Provedení nátěru adhezního můstku na ploše svislé S</t>
  </si>
  <si>
    <t>-169604195</t>
  </si>
  <si>
    <t>https://podminky.urs.cz/item/CS_URS_2022_02/711191011</t>
  </si>
  <si>
    <t>"čela balkonů"12,06</t>
  </si>
  <si>
    <t>41</t>
  </si>
  <si>
    <t>81220</t>
  </si>
  <si>
    <t>Univerzální primer na bázi akrylových pryskyřic ve vodní disperzi a křemičitých plniv s velmi nízkým obsahem organických těkavých látek</t>
  </si>
  <si>
    <t>1145572552</t>
  </si>
  <si>
    <t>12,06*0,3 'Přepočtené koeficientem množství</t>
  </si>
  <si>
    <t>42</t>
  </si>
  <si>
    <t>711131811</t>
  </si>
  <si>
    <t>Odstranění izolace proti zemní vlhkosti na ploše vodorovné V</t>
  </si>
  <si>
    <t>1001206559</t>
  </si>
  <si>
    <t>https://podminky.urs.cz/item/CS_URS_2022_02/711131811</t>
  </si>
  <si>
    <t>43</t>
  </si>
  <si>
    <t>711131821</t>
  </si>
  <si>
    <t>Odstranění izolace proti zemní vlhkosti na ploše svislé S</t>
  </si>
  <si>
    <t>-1817504251</t>
  </si>
  <si>
    <t>https://podminky.urs.cz/item/CS_URS_2022_02/711131821</t>
  </si>
  <si>
    <t>"3np"(1,5*7+0,8*8+3)*0,07</t>
  </si>
  <si>
    <t>"4np"(1,5*7+0,8*8+3)*0,07</t>
  </si>
  <si>
    <t>44</t>
  </si>
  <si>
    <t>711191201</t>
  </si>
  <si>
    <t>Provedení izolace proti zemní vlhkosti hydroizolační stěrkou na ploše vodorovné V dvouvrstvá na betonu</t>
  </si>
  <si>
    <t>1241585257</t>
  </si>
  <si>
    <t>https://podminky.urs.cz/item/CS_URS_2022_02/711191201</t>
  </si>
  <si>
    <t>45</t>
  </si>
  <si>
    <t>24551040</t>
  </si>
  <si>
    <t>stěrka hydroizolační dvousložková cemento-polymerová pod dlažbu</t>
  </si>
  <si>
    <t>1209626870</t>
  </si>
  <si>
    <t>106,24*1,7 'Přepočtené koeficientem množství</t>
  </si>
  <si>
    <t>46</t>
  </si>
  <si>
    <t>711199101</t>
  </si>
  <si>
    <t>Provedení izolace proti zemní vlhkosti hydroizolační stěrkou doplňků vodotěsné těsnící pásky pro dilatační a styčné spáry</t>
  </si>
  <si>
    <t>1468571479</t>
  </si>
  <si>
    <t>https://podminky.urs.cz/item/CS_URS_2022_02/711199101</t>
  </si>
  <si>
    <t>47</t>
  </si>
  <si>
    <t>71221</t>
  </si>
  <si>
    <t>páska pružná těsnící hydroizolační páska z netkaných vláken, samolepící, alkalicky odolná, butylová</t>
  </si>
  <si>
    <t>913997850</t>
  </si>
  <si>
    <t>62,7*1,05 'Přepočtené koeficientem množství</t>
  </si>
  <si>
    <t>48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</si>
  <si>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</si>
  <si>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</si>
  <si>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</si>
  <si>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181470301</t>
  </si>
  <si>
    <t>https://podminky.urs.cz/item/CS_URS_2022_02/998711202</t>
  </si>
  <si>
    <t>713</t>
  </si>
  <si>
    <t>Izolace tepelné</t>
  </si>
  <si>
    <t>49</t>
  </si>
  <si>
    <t>713131141</t>
  </si>
  <si>
    <t>Montáž tepelné izolace stěn rohožemi, pásy, deskami, dílci, bloky (izolační materiál ve specifikaci) lepením celoplošně</t>
  </si>
  <si>
    <t>1547051544</t>
  </si>
  <si>
    <t>https://podminky.urs.cz/item/CS_URS_2022_02/713131141</t>
  </si>
  <si>
    <t>50</t>
  </si>
  <si>
    <t>28375930</t>
  </si>
  <si>
    <t>deska EPS 70 fasádní λ=0,039 tl 20mm</t>
  </si>
  <si>
    <t>-207082218</t>
  </si>
  <si>
    <t>12,06*1,05 'Přepočtené koeficientem množství</t>
  </si>
  <si>
    <t>51</t>
  </si>
  <si>
    <t>998713202</t>
  </si>
  <si>
    <t>Přesun hmot pro izolace tepelné stanovený procentní sazbou (%) z ceny vodorovná dopravní vzdálenost do 50 m v objektech výšky přes 6 do 12 m</t>
  </si>
  <si>
    <t>-51911659</t>
  </si>
  <si>
    <t>https://podminky.urs.cz/item/CS_URS_2022_02/998713202</t>
  </si>
  <si>
    <t>721</t>
  </si>
  <si>
    <t>Zdravotechnika - vnitřní kanalizace</t>
  </si>
  <si>
    <t>52</t>
  </si>
  <si>
    <t>72101</t>
  </si>
  <si>
    <t>Přepojení nových lapačů na stávající kanalizaci</t>
  </si>
  <si>
    <t>kpl</t>
  </si>
  <si>
    <t>-791268659</t>
  </si>
  <si>
    <t>53</t>
  </si>
  <si>
    <t>721241102</t>
  </si>
  <si>
    <t>Lapače střešních splavenin litinové DN 125</t>
  </si>
  <si>
    <t>-746451567</t>
  </si>
  <si>
    <t>https://podminky.urs.cz/item/CS_URS_2022_02/721241102</t>
  </si>
  <si>
    <t>54</t>
  </si>
  <si>
    <t>721242804</t>
  </si>
  <si>
    <t>Demontáž lapačů střešních splavenin DN 125</t>
  </si>
  <si>
    <t>-872105981</t>
  </si>
  <si>
    <t>https://podminky.urs.cz/item/CS_URS_2022_02/721242804</t>
  </si>
  <si>
    <t>55</t>
  </si>
  <si>
    <t>998721202</t>
  </si>
  <si>
    <t>Přesun hmot pro vnitřní kanalizace stanovený procentní sazbou (%) z ceny vodorovná dopravní vzdálenost do 50 m v objektech výšky přes 6 do 12 m</t>
  </si>
  <si>
    <t>704591541</t>
  </si>
  <si>
    <t>https://podminky.urs.cz/item/CS_URS_2022_02/998721202</t>
  </si>
  <si>
    <t>764</t>
  </si>
  <si>
    <t>Konstrukce klempířské</t>
  </si>
  <si>
    <t>56</t>
  </si>
  <si>
    <t>764004861</t>
  </si>
  <si>
    <t>Demontáž klempířských konstrukcí svodu do suti</t>
  </si>
  <si>
    <t>1475815952</t>
  </si>
  <si>
    <t>https://podminky.urs.cz/item/CS_URS_2022_02/764004861</t>
  </si>
  <si>
    <t>13,5*1</t>
  </si>
  <si>
    <t>57</t>
  </si>
  <si>
    <t>76425644.R</t>
  </si>
  <si>
    <t>Oplechování okapnice z nerezového plechu rovných celoplošně lepené, bez rohů rš 330 mm</t>
  </si>
  <si>
    <t>-1254553198</t>
  </si>
  <si>
    <t>"K1"20,1</t>
  </si>
  <si>
    <t>58</t>
  </si>
  <si>
    <t>764541413.R1</t>
  </si>
  <si>
    <t>Žlab podokapní z titanzinkového předzvětralého plechu včetně kotvení a čel hranatý rš 250 mm</t>
  </si>
  <si>
    <t>-1260578926</t>
  </si>
  <si>
    <t>"K7"2*2,5</t>
  </si>
  <si>
    <t>"K8"2*9</t>
  </si>
  <si>
    <t>"K10"2*7,5</t>
  </si>
  <si>
    <t>59</t>
  </si>
  <si>
    <t>764548423</t>
  </si>
  <si>
    <t>Svod z titanzinkového předzvětralého plechu včetně objímek, kolen a odskoků kruhový, průměru 100 mm</t>
  </si>
  <si>
    <t>770028845</t>
  </si>
  <si>
    <t>https://podminky.urs.cz/item/CS_URS_2022_02/764548423</t>
  </si>
  <si>
    <t>"K16A"0,8</t>
  </si>
  <si>
    <t>"K16B"5,9</t>
  </si>
  <si>
    <t>"K16C"2,2</t>
  </si>
  <si>
    <t>"K16D"4,1</t>
  </si>
  <si>
    <t>60</t>
  </si>
  <si>
    <t>998764202</t>
  </si>
  <si>
    <t>Přesun hmot pro konstrukce klempířské stanovený procentní sazbou (%) z ceny vodorovná dopravní vzdálenost do 50 m v objektech výšky přes 6 do 12 m</t>
  </si>
  <si>
    <t>2135860617</t>
  </si>
  <si>
    <t>https://podminky.urs.cz/item/CS_URS_2022_02/998764202</t>
  </si>
  <si>
    <t>767</t>
  </si>
  <si>
    <t>Konstrukce zámečnické</t>
  </si>
  <si>
    <t>61</t>
  </si>
  <si>
    <t>767001</t>
  </si>
  <si>
    <t>Žárové zinkování máčením</t>
  </si>
  <si>
    <t>1216562757</t>
  </si>
  <si>
    <t>"balkony sekce B"1478,12+140,162+266,082+238,66+410,93</t>
  </si>
  <si>
    <t>62</t>
  </si>
  <si>
    <t>767002</t>
  </si>
  <si>
    <t>Montáž, výroba a osazení atypických zámečnických konstrukcí - pomocný kotvící materiál</t>
  </si>
  <si>
    <t>-1557410908</t>
  </si>
  <si>
    <t>63</t>
  </si>
  <si>
    <t>767161813</t>
  </si>
  <si>
    <t>Demontáž zábradlí do suti rovného nerozebíratelný spoj hmotnosti 1 m zábradlí do 20 kg</t>
  </si>
  <si>
    <t>669999159</t>
  </si>
  <si>
    <t>https://podminky.urs.cz/item/CS_URS_2022_02/767161813</t>
  </si>
  <si>
    <t>zábradlí balkony sekce B</t>
  </si>
  <si>
    <t>"3np"(17,85+2,25)</t>
  </si>
  <si>
    <t>"4np"(17,85+2,25)</t>
  </si>
  <si>
    <t>64</t>
  </si>
  <si>
    <t>767161814</t>
  </si>
  <si>
    <t>Demontáž zábradlí do suti rovného nerozebíratelný spoj hmotnosti 1 m zábradlí přes 20 kg</t>
  </si>
  <si>
    <t>-8335433</t>
  </si>
  <si>
    <t>https://podminky.urs.cz/item/CS_URS_2022_02/767161814</t>
  </si>
  <si>
    <t>paravany balkony sekce B</t>
  </si>
  <si>
    <t>"3np"(3*1,5)</t>
  </si>
  <si>
    <t>"4np"(3*1,5)</t>
  </si>
  <si>
    <t>65</t>
  </si>
  <si>
    <t>767163111</t>
  </si>
  <si>
    <t>Montáž kompletního kovového zábradlí přímého z dílců v rovině (na rovné ploše) kotveného do ocelové konstrukce</t>
  </si>
  <si>
    <t>678426029</t>
  </si>
  <si>
    <t>https://podminky.urs.cz/item/CS_URS_2022_02/767163111</t>
  </si>
  <si>
    <t>Z1 MODUL 1,5M</t>
  </si>
  <si>
    <t>"3np"10*1,5</t>
  </si>
  <si>
    <t>"4np"10*1,5</t>
  </si>
  <si>
    <t>66</t>
  </si>
  <si>
    <t>Z1</t>
  </si>
  <si>
    <t xml:space="preserve">Z1 modul zábradlí 1,5 m </t>
  </si>
  <si>
    <t>1424851171</t>
  </si>
  <si>
    <t>modul</t>
  </si>
  <si>
    <t>"S11 L50/50"1,5*7</t>
  </si>
  <si>
    <t>"S11 L50/50"1,2*2*7</t>
  </si>
  <si>
    <t>"S13 L70/70"1,5*6,4</t>
  </si>
  <si>
    <t>"S14 nerez plech"1,5*0,4*6,4</t>
  </si>
  <si>
    <t>"S15 pásovina"13*1,3*0,05*39,25</t>
  </si>
  <si>
    <t>Mezisoučet</t>
  </si>
  <si>
    <t>73,906*19</t>
  </si>
  <si>
    <t>67</t>
  </si>
  <si>
    <t>1678355065</t>
  </si>
  <si>
    <t>Z2 MODUL 1,35M</t>
  </si>
  <si>
    <t>"3np"1*1,35</t>
  </si>
  <si>
    <t>68</t>
  </si>
  <si>
    <t>Z2</t>
  </si>
  <si>
    <t xml:space="preserve">Z2 modul zábradlí 1,35 m </t>
  </si>
  <si>
    <t>-1928776808</t>
  </si>
  <si>
    <t>"S21 L50/50"1,35*7</t>
  </si>
  <si>
    <t>"S22 L50/50"1,28*2*7</t>
  </si>
  <si>
    <t>"S23 pásovina"12*1,3*0,05*39,25</t>
  </si>
  <si>
    <t>"S24 L70/70"1,35*6,4</t>
  </si>
  <si>
    <t>"S25 nerez plech"1,35*0,4*6,4</t>
  </si>
  <si>
    <t>70,081*1</t>
  </si>
  <si>
    <t>71</t>
  </si>
  <si>
    <t>648620820</t>
  </si>
  <si>
    <t>Z4 MODUL PARAVAN</t>
  </si>
  <si>
    <t>"3np"3*1,63</t>
  </si>
  <si>
    <t>72</t>
  </si>
  <si>
    <t>Z4</t>
  </si>
  <si>
    <t>Z4 modul paravan</t>
  </si>
  <si>
    <t>1912626477</t>
  </si>
  <si>
    <t>"S41 jackl40/40"2*1,6*4,841</t>
  </si>
  <si>
    <t>"S42 jackl40/40"2*0,8*4,841</t>
  </si>
  <si>
    <t>"S43 L50/50"0,05*2*7</t>
  </si>
  <si>
    <t>"S44 pásovina"13*0,8*0,05*39,25</t>
  </si>
  <si>
    <t>44,347*5</t>
  </si>
  <si>
    <t>75</t>
  </si>
  <si>
    <t>767163111.R1</t>
  </si>
  <si>
    <t>Montáž kompletního kovového zábradlí půlkruhového z dílců v rovině (na rovné ploše) kotveného do ocelové konstrukce</t>
  </si>
  <si>
    <t>-1804147795</t>
  </si>
  <si>
    <t>Z6 MODUL 2,5M</t>
  </si>
  <si>
    <t>"3np"1*2,5</t>
  </si>
  <si>
    <t>76</t>
  </si>
  <si>
    <t>Z6</t>
  </si>
  <si>
    <t xml:space="preserve">Z6 modul zábradlí půlkruh 2,5 m </t>
  </si>
  <si>
    <t>1934806486</t>
  </si>
  <si>
    <t>"S61 L50/50"2,5*7</t>
  </si>
  <si>
    <t>"S64 L50/50"1,3*2*7</t>
  </si>
  <si>
    <t>"S65 L70/70"2,5*6,4</t>
  </si>
  <si>
    <t>"S63 pásovina"24*1,3*0,05*39,25</t>
  </si>
  <si>
    <t>"S62 nerez plech"2,5*0,4*6,4</t>
  </si>
  <si>
    <t>119,33*1</t>
  </si>
  <si>
    <t>77</t>
  </si>
  <si>
    <t>767995111</t>
  </si>
  <si>
    <t>Montáž ostatních atypických zámečnických konstrukcí hmotnosti do 5 kg</t>
  </si>
  <si>
    <t>-1184223361</t>
  </si>
  <si>
    <t>https://podminky.urs.cz/item/CS_URS_2022_02/767995111</t>
  </si>
  <si>
    <t>78</t>
  </si>
  <si>
    <t>Z7</t>
  </si>
  <si>
    <t>Z7 modul sloupek</t>
  </si>
  <si>
    <t>-554142416</t>
  </si>
  <si>
    <t>"S71 T80/80"1,35*10,8</t>
  </si>
  <si>
    <t>"S72 jackl50/50"0,13*6,4</t>
  </si>
  <si>
    <t>"S73 ocel plech 100/100"0,1*0,1*39,25</t>
  </si>
  <si>
    <t>15,805*25</t>
  </si>
  <si>
    <t>79</t>
  </si>
  <si>
    <t>998767202</t>
  </si>
  <si>
    <t>Přesun hmot pro zámečnické konstrukce stanovený procentní sazbou (%) z ceny vodorovná dopravní vzdálenost do 50 m v objektech výšky přes 6 do 12 m</t>
  </si>
  <si>
    <t>-869494174</t>
  </si>
  <si>
    <t>https://podminky.urs.cz/item/CS_URS_2022_02/998767202</t>
  </si>
  <si>
    <t>771</t>
  </si>
  <si>
    <t>Podlahy z dlaždic</t>
  </si>
  <si>
    <t>80</t>
  </si>
  <si>
    <t>771474114</t>
  </si>
  <si>
    <t>Montáž soklů z dlaždic keramických lepených flexibilním lepidlem rovných, výšky přes 120 do 150 mm</t>
  </si>
  <si>
    <t>-2030064650</t>
  </si>
  <si>
    <t>https://podminky.urs.cz/item/CS_URS_2022_02/771474114</t>
  </si>
  <si>
    <t>81</t>
  </si>
  <si>
    <t>59761409</t>
  </si>
  <si>
    <t>dlažba keramická slinutá protiskluzná do interiéru i exteriéru pro vysoké mechanické namáhání 300/150 mm</t>
  </si>
  <si>
    <t>1976038585</t>
  </si>
  <si>
    <t>39,8*0,15</t>
  </si>
  <si>
    <t>5,97*1,1 'Přepočtené koeficientem množství</t>
  </si>
  <si>
    <t>82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</si>
  <si>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</si>
  <si>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</si>
  <si>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-516534352</t>
  </si>
  <si>
    <t>https://podminky.urs.cz/item/CS_URS_2022_02/771574263</t>
  </si>
  <si>
    <t>83</t>
  </si>
  <si>
    <t>61409</t>
  </si>
  <si>
    <t>dlažba keramická slinutá protiskluzná do exteriéru pro vysoké mechanické namáhání 300/300 mm</t>
  </si>
  <si>
    <t>1572070562</t>
  </si>
  <si>
    <t>106,24*1,1 'Přepočtené koeficientem množství</t>
  </si>
  <si>
    <t>84</t>
  </si>
  <si>
    <t>771577114</t>
  </si>
  <si>
    <t>Montáž podlah z dlaždic keramických lepených flexibilním lepidlem Příplatek k cenám za dvousložkový spárovací tmel</t>
  </si>
  <si>
    <t>-710657813</t>
  </si>
  <si>
    <t>https://podminky.urs.cz/item/CS_URS_2022_02/771577114</t>
  </si>
  <si>
    <t>85</t>
  </si>
  <si>
    <t>771591115</t>
  </si>
  <si>
    <t>Podlahy - dokončovací práce spárování silikonem</t>
  </si>
  <si>
    <t>1549435675</t>
  </si>
  <si>
    <t>https://podminky.urs.cz/item/CS_URS_2022_02/771591115</t>
  </si>
  <si>
    <t>86</t>
  </si>
  <si>
    <t>771592011</t>
  </si>
  <si>
    <t>Čištění vnitřních ploch po položení dlažby podlah nebo schodišť chemickými prostředky</t>
  </si>
  <si>
    <t>-2090584940</t>
  </si>
  <si>
    <t>https://podminky.urs.cz/item/CS_URS_2022_02/771592011</t>
  </si>
  <si>
    <t>87</t>
  </si>
  <si>
    <t>998771202</t>
  </si>
  <si>
    <t>Přesun hmot pro podlahy z dlaždic stanovený procentní sazbou (%) z ceny vodorovná dopravní vzdálenost do 50 m v objektech výšky přes 6 do 12 m</t>
  </si>
  <si>
    <t>383170300</t>
  </si>
  <si>
    <t>https://podminky.urs.cz/item/CS_URS_2022_02/998771202</t>
  </si>
  <si>
    <t>777</t>
  </si>
  <si>
    <t>Podlahy lité</t>
  </si>
  <si>
    <t>88</t>
  </si>
  <si>
    <t>777991921</t>
  </si>
  <si>
    <t>Opravy podlah ostatní vyztužení vložkou ze skelné tkaniny</t>
  </si>
  <si>
    <t>-1295765200</t>
  </si>
  <si>
    <t>https://podminky.urs.cz/item/CS_URS_2022_02/777991921</t>
  </si>
  <si>
    <t>doplnění tkaniny do hydroizolační vrstvy balkony sekce B</t>
  </si>
  <si>
    <t>89</t>
  </si>
  <si>
    <t>998777202</t>
  </si>
  <si>
    <t>Přesun hmot pro podlahy lité stanovený procentní sazbou (%) z ceny vodorovná dopravní vzdálenost do 50 m v objektech výšky přes 6 do 12 m</t>
  </si>
  <si>
    <t>773386676</t>
  </si>
  <si>
    <t>https://podminky.urs.cz/item/CS_URS_2022_02/998777202</t>
  </si>
  <si>
    <t>783</t>
  </si>
  <si>
    <t>Dokončovací práce - nátěry</t>
  </si>
  <si>
    <t>90</t>
  </si>
  <si>
    <t>783306801</t>
  </si>
  <si>
    <t>Odstranění nátěrů ze zámečnických konstrukcí obroušením</t>
  </si>
  <si>
    <t>387766218</t>
  </si>
  <si>
    <t>https://podminky.urs.cz/item/CS_URS_2022_02/783306801</t>
  </si>
  <si>
    <t>91</t>
  </si>
  <si>
    <t>783906851</t>
  </si>
  <si>
    <t>Odstranění nátěrů z betonových podlah obroušením</t>
  </si>
  <si>
    <t>1411181104</t>
  </si>
  <si>
    <t>https://podminky.urs.cz/item/CS_URS_2022_02/783906851</t>
  </si>
  <si>
    <t>SO 02 -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</si>
  <si>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</si>
  <si>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</si>
  <si>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</si>
  <si>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</si>
  <si>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</si>
  <si>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032103R</t>
  </si>
  <si>
    <t>1024</t>
  </si>
  <si>
    <t>-969464840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</si>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</sst>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3" TargetMode="External" /><Relationship Id="rId2" Type="http://schemas.openxmlformats.org/officeDocument/2006/relationships/hyperlink" Target="https://podminky.urs.cz/item/CS_URS_2022_02/132112131" TargetMode="External" /><Relationship Id="rId3" Type="http://schemas.openxmlformats.org/officeDocument/2006/relationships/hyperlink" Target="https://podminky.urs.cz/item/CS_URS_2022_02/174111101" TargetMode="External" /><Relationship Id="rId4" Type="http://schemas.openxmlformats.org/officeDocument/2006/relationships/hyperlink" Target="https://podminky.urs.cz/item/CS_URS_2022_02/596211110" TargetMode="External" /><Relationship Id="rId5" Type="http://schemas.openxmlformats.org/officeDocument/2006/relationships/hyperlink" Target="https://podminky.urs.cz/item/CS_URS_2022_02/411388531" TargetMode="External" /><Relationship Id="rId6" Type="http://schemas.openxmlformats.org/officeDocument/2006/relationships/hyperlink" Target="https://podminky.urs.cz/item/CS_URS_2022_02/621131121" TargetMode="External" /><Relationship Id="rId7" Type="http://schemas.openxmlformats.org/officeDocument/2006/relationships/hyperlink" Target="https://podminky.urs.cz/item/CS_URS_2022_02/621131121" TargetMode="External" /><Relationship Id="rId8" Type="http://schemas.openxmlformats.org/officeDocument/2006/relationships/hyperlink" Target="https://podminky.urs.cz/item/CS_URS_2022_02/621142001" TargetMode="External" /><Relationship Id="rId9" Type="http://schemas.openxmlformats.org/officeDocument/2006/relationships/hyperlink" Target="https://podminky.urs.cz/item/CS_URS_2022_02/621331121" TargetMode="External" /><Relationship Id="rId10" Type="http://schemas.openxmlformats.org/officeDocument/2006/relationships/hyperlink" Target="https://podminky.urs.cz/item/CS_URS_2022_02/621531012" TargetMode="External" /><Relationship Id="rId11" Type="http://schemas.openxmlformats.org/officeDocument/2006/relationships/hyperlink" Target="https://podminky.urs.cz/item/CS_URS_2022_02/622131121" TargetMode="External" /><Relationship Id="rId12" Type="http://schemas.openxmlformats.org/officeDocument/2006/relationships/hyperlink" Target="https://podminky.urs.cz/item/CS_URS_2022_02/622135002" TargetMode="External" /><Relationship Id="rId13" Type="http://schemas.openxmlformats.org/officeDocument/2006/relationships/hyperlink" Target="https://podminky.urs.cz/item/CS_URS_2022_02/622142001" TargetMode="External" /><Relationship Id="rId14" Type="http://schemas.openxmlformats.org/officeDocument/2006/relationships/hyperlink" Target="https://podminky.urs.cz/item/CS_URS_2022_02/622525101" TargetMode="External" /><Relationship Id="rId15" Type="http://schemas.openxmlformats.org/officeDocument/2006/relationships/hyperlink" Target="https://podminky.urs.cz/item/CS_URS_2022_02/622525203" TargetMode="External" /><Relationship Id="rId16" Type="http://schemas.openxmlformats.org/officeDocument/2006/relationships/hyperlink" Target="https://podminky.urs.cz/item/CS_URS_2022_02/622531012" TargetMode="External" /><Relationship Id="rId17" Type="http://schemas.openxmlformats.org/officeDocument/2006/relationships/hyperlink" Target="https://podminky.urs.cz/item/CS_URS_2022_02/631319222" TargetMode="External" /><Relationship Id="rId18" Type="http://schemas.openxmlformats.org/officeDocument/2006/relationships/hyperlink" Target="https://podminky.urs.cz/item/CS_URS_2022_02/632452519" TargetMode="External" /><Relationship Id="rId19" Type="http://schemas.openxmlformats.org/officeDocument/2006/relationships/hyperlink" Target="https://podminky.urs.cz/item/CS_URS_2022_02/632452591" TargetMode="External" /><Relationship Id="rId20" Type="http://schemas.openxmlformats.org/officeDocument/2006/relationships/hyperlink" Target="https://podminky.urs.cz/item/CS_URS_2022_02/632481213" TargetMode="External" /><Relationship Id="rId21" Type="http://schemas.openxmlformats.org/officeDocument/2006/relationships/hyperlink" Target="https://podminky.urs.cz/item/CS_URS_2022_02/634112123" TargetMode="External" /><Relationship Id="rId22" Type="http://schemas.openxmlformats.org/officeDocument/2006/relationships/hyperlink" Target="https://podminky.urs.cz/item/CS_URS_2022_02/949101111" TargetMode="External" /><Relationship Id="rId23" Type="http://schemas.openxmlformats.org/officeDocument/2006/relationships/hyperlink" Target="https://podminky.urs.cz/item/CS_URS_2022_02/952901114" TargetMode="External" /><Relationship Id="rId24" Type="http://schemas.openxmlformats.org/officeDocument/2006/relationships/hyperlink" Target="https://podminky.urs.cz/item/CS_URS_2022_02/965042141" TargetMode="External" /><Relationship Id="rId25" Type="http://schemas.openxmlformats.org/officeDocument/2006/relationships/hyperlink" Target="https://podminky.urs.cz/item/CS_URS_2022_02/965081213" TargetMode="External" /><Relationship Id="rId26" Type="http://schemas.openxmlformats.org/officeDocument/2006/relationships/hyperlink" Target="https://podminky.urs.cz/item/CS_URS_2022_02/965081611" TargetMode="External" /><Relationship Id="rId27" Type="http://schemas.openxmlformats.org/officeDocument/2006/relationships/hyperlink" Target="https://podminky.urs.cz/item/CS_URS_2022_02/978035127" TargetMode="External" /><Relationship Id="rId28" Type="http://schemas.openxmlformats.org/officeDocument/2006/relationships/hyperlink" Target="https://podminky.urs.cz/item/CS_URS_2022_02/979054451" TargetMode="External" /><Relationship Id="rId29" Type="http://schemas.openxmlformats.org/officeDocument/2006/relationships/hyperlink" Target="https://podminky.urs.cz/item/CS_URS_2022_02/997013114" TargetMode="External" /><Relationship Id="rId30" Type="http://schemas.openxmlformats.org/officeDocument/2006/relationships/hyperlink" Target="https://podminky.urs.cz/item/CS_URS_2022_02/997013501" TargetMode="External" /><Relationship Id="rId31" Type="http://schemas.openxmlformats.org/officeDocument/2006/relationships/hyperlink" Target="https://podminky.urs.cz/item/CS_URS_2022_02/997013509" TargetMode="External" /><Relationship Id="rId32" Type="http://schemas.openxmlformats.org/officeDocument/2006/relationships/hyperlink" Target="https://podminky.urs.cz/item/CS_URS_2022_02/997013609" TargetMode="External" /><Relationship Id="rId33" Type="http://schemas.openxmlformats.org/officeDocument/2006/relationships/hyperlink" Target="https://podminky.urs.cz/item/CS_URS_2022_02/997013631" TargetMode="External" /><Relationship Id="rId34" Type="http://schemas.openxmlformats.org/officeDocument/2006/relationships/hyperlink" Target="https://podminky.urs.cz/item/CS_URS_2022_02/998011002" TargetMode="External" /><Relationship Id="rId35" Type="http://schemas.openxmlformats.org/officeDocument/2006/relationships/hyperlink" Target="https://podminky.urs.cz/item/CS_URS_2022_02/711111001" TargetMode="External" /><Relationship Id="rId36" Type="http://schemas.openxmlformats.org/officeDocument/2006/relationships/hyperlink" Target="https://podminky.urs.cz/item/CS_URS_2022_02/711191011" TargetMode="External" /><Relationship Id="rId37" Type="http://schemas.openxmlformats.org/officeDocument/2006/relationships/hyperlink" Target="https://podminky.urs.cz/item/CS_URS_2022_02/711131811" TargetMode="External" /><Relationship Id="rId38" Type="http://schemas.openxmlformats.org/officeDocument/2006/relationships/hyperlink" Target="https://podminky.urs.cz/item/CS_URS_2022_02/711131821" TargetMode="External" /><Relationship Id="rId39" Type="http://schemas.openxmlformats.org/officeDocument/2006/relationships/hyperlink" Target="https://podminky.urs.cz/item/CS_URS_2022_02/711191201" TargetMode="External" /><Relationship Id="rId40" Type="http://schemas.openxmlformats.org/officeDocument/2006/relationships/hyperlink" Target="https://podminky.urs.cz/item/CS_URS_2022_02/711199101" TargetMode="External" /><Relationship Id="rId41" Type="http://schemas.openxmlformats.org/officeDocument/2006/relationships/hyperlink" Target="https://podminky.urs.cz/item/CS_URS_2022_02/998711202" TargetMode="External" /><Relationship Id="rId42" Type="http://schemas.openxmlformats.org/officeDocument/2006/relationships/hyperlink" Target="https://podminky.urs.cz/item/CS_URS_2022_02/713131141" TargetMode="External" /><Relationship Id="rId43" Type="http://schemas.openxmlformats.org/officeDocument/2006/relationships/hyperlink" Target="https://podminky.urs.cz/item/CS_URS_2022_02/998713202" TargetMode="External" /><Relationship Id="rId44" Type="http://schemas.openxmlformats.org/officeDocument/2006/relationships/hyperlink" Target="https://podminky.urs.cz/item/CS_URS_2022_02/721241102" TargetMode="External" /><Relationship Id="rId45" Type="http://schemas.openxmlformats.org/officeDocument/2006/relationships/hyperlink" Target="https://podminky.urs.cz/item/CS_URS_2022_02/721242804" TargetMode="External" /><Relationship Id="rId46" Type="http://schemas.openxmlformats.org/officeDocument/2006/relationships/hyperlink" Target="https://podminky.urs.cz/item/CS_URS_2022_02/998721202" TargetMode="External" /><Relationship Id="rId47" Type="http://schemas.openxmlformats.org/officeDocument/2006/relationships/hyperlink" Target="https://podminky.urs.cz/item/CS_URS_2022_02/764004861" TargetMode="External" /><Relationship Id="rId48" Type="http://schemas.openxmlformats.org/officeDocument/2006/relationships/hyperlink" Target="https://podminky.urs.cz/item/CS_URS_2022_02/764548423" TargetMode="External" /><Relationship Id="rId49" Type="http://schemas.openxmlformats.org/officeDocument/2006/relationships/hyperlink" Target="https://podminky.urs.cz/item/CS_URS_2022_02/998764202" TargetMode="External" /><Relationship Id="rId50" Type="http://schemas.openxmlformats.org/officeDocument/2006/relationships/hyperlink" Target="https://podminky.urs.cz/item/CS_URS_2022_02/767161813" TargetMode="External" /><Relationship Id="rId51" Type="http://schemas.openxmlformats.org/officeDocument/2006/relationships/hyperlink" Target="https://podminky.urs.cz/item/CS_URS_2022_02/767161814" TargetMode="External" /><Relationship Id="rId52" Type="http://schemas.openxmlformats.org/officeDocument/2006/relationships/hyperlink" Target="https://podminky.urs.cz/item/CS_URS_2022_02/767163111" TargetMode="External" /><Relationship Id="rId53" Type="http://schemas.openxmlformats.org/officeDocument/2006/relationships/hyperlink" Target="https://podminky.urs.cz/item/CS_URS_2022_02/767163111" TargetMode="External" /><Relationship Id="rId54" Type="http://schemas.openxmlformats.org/officeDocument/2006/relationships/hyperlink" Target="https://podminky.urs.cz/item/CS_URS_2022_02/767163111" TargetMode="External" /><Relationship Id="rId55" Type="http://schemas.openxmlformats.org/officeDocument/2006/relationships/hyperlink" Target="https://podminky.urs.cz/item/CS_URS_2022_02/767995111" TargetMode="External" /><Relationship Id="rId56" Type="http://schemas.openxmlformats.org/officeDocument/2006/relationships/hyperlink" Target="https://podminky.urs.cz/item/CS_URS_2022_02/998767202" TargetMode="External" /><Relationship Id="rId57" Type="http://schemas.openxmlformats.org/officeDocument/2006/relationships/hyperlink" Target="https://podminky.urs.cz/item/CS_URS_2022_02/771474114" TargetMode="External" /><Relationship Id="rId58" Type="http://schemas.openxmlformats.org/officeDocument/2006/relationships/hyperlink" Target="https://podminky.urs.cz/item/CS_URS_2022_02/771574263" TargetMode="External" /><Relationship Id="rId59" Type="http://schemas.openxmlformats.org/officeDocument/2006/relationships/hyperlink" Target="https://podminky.urs.cz/item/CS_URS_2022_02/771577114" TargetMode="External" /><Relationship Id="rId60" Type="http://schemas.openxmlformats.org/officeDocument/2006/relationships/hyperlink" Target="https://podminky.urs.cz/item/CS_URS_2022_02/771591115" TargetMode="External" /><Relationship Id="rId61" Type="http://schemas.openxmlformats.org/officeDocument/2006/relationships/hyperlink" Target="https://podminky.urs.cz/item/CS_URS_2022_02/771592011" TargetMode="External" /><Relationship Id="rId62" Type="http://schemas.openxmlformats.org/officeDocument/2006/relationships/hyperlink" Target="https://podminky.urs.cz/item/CS_URS_2022_02/998771202" TargetMode="External" /><Relationship Id="rId63" Type="http://schemas.openxmlformats.org/officeDocument/2006/relationships/hyperlink" Target="https://podminky.urs.cz/item/CS_URS_2022_02/777991921" TargetMode="External" /><Relationship Id="rId64" Type="http://schemas.openxmlformats.org/officeDocument/2006/relationships/hyperlink" Target="https://podminky.urs.cz/item/CS_URS_2022_02/998777202" TargetMode="External" /><Relationship Id="rId65" Type="http://schemas.openxmlformats.org/officeDocument/2006/relationships/hyperlink" Target="https://podminky.urs.cz/item/CS_URS_2022_02/783306801" TargetMode="External" /><Relationship Id="rId66" Type="http://schemas.openxmlformats.org/officeDocument/2006/relationships/hyperlink" Target="https://podminky.urs.cz/item/CS_URS_2022_02/783906851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02020222_1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balkonu, domov pro seniory Česká Třebová - balkony B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Česká Třebová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20. 12. 2022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Česká Třebová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Fplan projekty a stavby s. r. 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Stavební část'!P95</f>
        <v>0</v>
      </c>
      <c r="AV55" s="122">
        <f>'SO 01 - Stavební část'!J33</f>
        <v>0</v>
      </c>
      <c r="AW55" s="122">
        <f>'SO 01 - Stavební část'!J34</f>
        <v>0</v>
      </c>
      <c r="AX55" s="122">
        <f>'SO 01 - Stavební část'!J35</f>
        <v>0</v>
      </c>
      <c r="AY55" s="122">
        <f>'SO 01 - Stavební část'!J36</f>
        <v>0</v>
      </c>
      <c r="AZ55" s="122">
        <f>'SO 01 - Stavební část'!F33</f>
        <v>0</v>
      </c>
      <c r="BA55" s="122">
        <f>'SO 01 - Stavební část'!F34</f>
        <v>0</v>
      </c>
      <c r="BB55" s="122">
        <f>'SO 01 - Stavební část'!F35</f>
        <v>0</v>
      </c>
      <c r="BC55" s="122">
        <f>'SO 01 - Stavební část'!F36</f>
        <v>0</v>
      </c>
      <c r="BD55" s="124">
        <f>'SO 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VRN'!J30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6">
        <v>0</v>
      </c>
      <c r="AT56" s="127">
        <f>ROUND(SUM(AV56:AW56),2)</f>
        <v>0</v>
      </c>
      <c r="AU56" s="128">
        <f>'SO 02 - VRN'!P81</f>
        <v>0</v>
      </c>
      <c r="AV56" s="127">
        <f>'SO 02 - VRN'!J33</f>
        <v>0</v>
      </c>
      <c r="AW56" s="127">
        <f>'SO 02 - VRN'!J34</f>
        <v>0</v>
      </c>
      <c r="AX56" s="127">
        <f>'SO 02 - VRN'!J35</f>
        <v>0</v>
      </c>
      <c r="AY56" s="127">
        <f>'SO 02 - VRN'!J36</f>
        <v>0</v>
      </c>
      <c r="AZ56" s="127">
        <f>'SO 02 - VRN'!F33</f>
        <v>0</v>
      </c>
      <c r="BA56" s="127">
        <f>'SO 02 - VRN'!F34</f>
        <v>0</v>
      </c>
      <c r="BB56" s="127">
        <f>'SO 02 - VRN'!F35</f>
        <v>0</v>
      </c>
      <c r="BC56" s="127">
        <f>'SO 02 - VRN'!F36</f>
        <v>0</v>
      </c>
      <c r="BD56" s="129">
        <f>'SO 02 - VRN'!F37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80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75F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Stavební část'!C2" display="/"/>
    <hyperlink ref="A56" location="'SO 0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balkonu, domov pro seniory Česká Třebová - balkony 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20. 12. 2022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ROUND((SUM(BE95:BE464)),2)</f>
        <v>0</v>
      </c>
      <c r="G33" s="40"/>
      <c r="H33" s="40"/>
      <c r="I33" s="150">
        <v>0.21</v>
      </c>
      <c r="J33" s="149">
        <f>ROUND(((SUM(BE95:BE464))*I33),2)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ROUND((SUM(BF95:BF464)),2)</f>
        <v>0</v>
      </c>
      <c r="G34" s="40"/>
      <c r="H34" s="40"/>
      <c r="I34" s="150">
        <v>0.15</v>
      </c>
      <c r="J34" s="149">
        <f>ROUND(((SUM(BF95:BF464))*I34),2)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ROUND((SUM(BG95:BG464)),2)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ROUND((SUM(BH95:BH464)),2)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ROUND((SUM(BI95:BI464)),2)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balkonu, domov pro seniory Česká Třebová - balkony 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Česká Třebová</v>
      </c>
      <c r="G52" s="42"/>
      <c r="H52" s="42"/>
      <c r="I52" s="34" t="s">
        <v>23</v>
      </c>
      <c r="J52" s="74" t="str">
        <f>IF(J12="","",J12)</f>
        <v>20. 12. 2022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Česká Třebová</v>
      </c>
      <c r="G54" s="42"/>
      <c r="H54" s="42"/>
      <c r="I54" s="34" t="s">
        <v>31</v>
      </c>
      <c r="J54" s="38" t="str">
        <f>E21</f>
        <v>Fplan projekty a stavby s. r. 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J109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J112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J186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98</v>
      </c>
      <c r="E65" s="176"/>
      <c r="F65" s="176"/>
      <c r="G65" s="176"/>
      <c r="H65" s="176"/>
      <c r="I65" s="176"/>
      <c r="J65" s="177">
        <f>J228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99</v>
      </c>
      <c r="E66" s="176"/>
      <c r="F66" s="176"/>
      <c r="G66" s="176"/>
      <c r="H66" s="176"/>
      <c r="I66" s="176"/>
      <c r="J66" s="177">
        <f>J243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100</v>
      </c>
      <c r="E67" s="170"/>
      <c r="F67" s="170"/>
      <c r="G67" s="170"/>
      <c r="H67" s="170"/>
      <c r="I67" s="170"/>
      <c r="J67" s="171">
        <f>J246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101</v>
      </c>
      <c r="E68" s="176"/>
      <c r="F68" s="176"/>
      <c r="G68" s="176"/>
      <c r="H68" s="176"/>
      <c r="I68" s="176"/>
      <c r="J68" s="177">
        <f>J247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102</v>
      </c>
      <c r="E69" s="176"/>
      <c r="F69" s="176"/>
      <c r="G69" s="176"/>
      <c r="H69" s="176"/>
      <c r="I69" s="176"/>
      <c r="J69" s="177">
        <f>J283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103</v>
      </c>
      <c r="E70" s="176"/>
      <c r="F70" s="176"/>
      <c r="G70" s="176"/>
      <c r="H70" s="176"/>
      <c r="I70" s="176"/>
      <c r="J70" s="177">
        <f>J294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104</v>
      </c>
      <c r="E71" s="176"/>
      <c r="F71" s="176"/>
      <c r="G71" s="176"/>
      <c r="H71" s="176"/>
      <c r="I71" s="176"/>
      <c r="J71" s="177">
        <f>J302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105</v>
      </c>
      <c r="E72" s="176"/>
      <c r="F72" s="176"/>
      <c r="G72" s="176"/>
      <c r="H72" s="176"/>
      <c r="I72" s="176"/>
      <c r="J72" s="177">
        <f>J326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106</v>
      </c>
      <c r="E73" s="176"/>
      <c r="F73" s="176"/>
      <c r="G73" s="176"/>
      <c r="H73" s="176"/>
      <c r="I73" s="176"/>
      <c r="J73" s="177">
        <f>J421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107</v>
      </c>
      <c r="E74" s="176"/>
      <c r="F74" s="176"/>
      <c r="G74" s="176"/>
      <c r="H74" s="176"/>
      <c r="I74" s="176"/>
      <c r="J74" s="177">
        <f>J445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108</v>
      </c>
      <c r="E75" s="176"/>
      <c r="F75" s="176"/>
      <c r="G75" s="176"/>
      <c r="H75" s="176"/>
      <c r="I75" s="176"/>
      <c r="J75" s="177">
        <f>J452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109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62" t="str">
        <f>E7</f>
        <v>Rekonstrukce balkonu, domov pro seniory Česká Třebová - balkony B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87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SO 01 - Stavební část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Česká Třebová</v>
      </c>
      <c r="G89" s="42"/>
      <c r="H89" s="42"/>
      <c r="I89" s="34" t="s">
        <v>23</v>
      </c>
      <c r="J89" s="74" t="str">
        <f>IF(J12="","",J12)</f>
        <v>20. 12. 2022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Město Česká Třebová</v>
      </c>
      <c r="G91" s="42"/>
      <c r="H91" s="42"/>
      <c r="I91" s="34" t="s">
        <v>31</v>
      </c>
      <c r="J91" s="38" t="str">
        <f>E21</f>
        <v>Fplan projekty a stavby s. r. o.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 xml:space="preserve"> 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110</v>
      </c>
      <c r="D94" s="182" t="s">
        <v>57</v>
      </c>
      <c r="E94" s="182" t="s">
        <v>53</v>
      </c>
      <c r="F94" s="182" t="s">
        <v>54</v>
      </c>
      <c r="G94" s="182" t="s">
        <v>111</v>
      </c>
      <c r="H94" s="182" t="s">
        <v>112</v>
      </c>
      <c r="I94" s="182" t="s">
        <v>113</v>
      </c>
      <c r="J94" s="182" t="s">
        <v>91</v>
      </c>
      <c r="K94" s="183" t="s">
        <v>114</v>
      </c>
      <c r="L94" s="184"/>
      <c r="M94" s="94" t="s">
        <v>19</v>
      </c>
      <c r="N94" s="95" t="s">
        <v>42</v>
      </c>
      <c r="O94" s="95" t="s">
        <v>115</v>
      </c>
      <c r="P94" s="95" t="s">
        <v>116</v>
      </c>
      <c r="Q94" s="95" t="s">
        <v>117</v>
      </c>
      <c r="R94" s="95" t="s">
        <v>118</v>
      </c>
      <c r="S94" s="95" t="s">
        <v>119</v>
      </c>
      <c r="T94" s="96" t="s">
        <v>120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121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P96+P246</f>
        <v>0</v>
      </c>
      <c r="Q95" s="98"/>
      <c r="R95" s="187">
        <f>R96+R246</f>
        <v>20.03872812</v>
      </c>
      <c r="S95" s="98"/>
      <c r="T95" s="188">
        <f>T96+T246</f>
        <v>22.3132188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92</v>
      </c>
      <c r="BK95" s="189">
        <f>BK96+BK246</f>
        <v>0</v>
      </c>
    </row>
    <row r="96" spans="1:63" s="12" customFormat="1" ht="25.9" customHeight="1">
      <c r="A96" s="12"/>
      <c r="B96" s="190"/>
      <c r="C96" s="191"/>
      <c r="D96" s="192" t="s">
        <v>71</v>
      </c>
      <c r="E96" s="193" t="s">
        <v>122</v>
      </c>
      <c r="F96" s="193" t="s">
        <v>123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P97+P109+P112+P186+P228+P243</f>
        <v>0</v>
      </c>
      <c r="Q96" s="198"/>
      <c r="R96" s="199">
        <f>R97+R109+R112+R186+R228+R243</f>
        <v>16.2738138</v>
      </c>
      <c r="S96" s="198"/>
      <c r="T96" s="200">
        <f>T97+T109+T112+T186+T228+T243</f>
        <v>20.9330818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72</v>
      </c>
      <c r="AY96" s="201" t="s">
        <v>124</v>
      </c>
      <c r="BK96" s="203">
        <f>BK97+BK109+BK112+BK186+BK228+BK243</f>
        <v>0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80</v>
      </c>
      <c r="F97" s="204" t="s">
        <v>125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SUM(P98:P108)</f>
        <v>0</v>
      </c>
      <c r="Q97" s="198"/>
      <c r="R97" s="199">
        <f>SUM(R98:R108)</f>
        <v>0</v>
      </c>
      <c r="S97" s="198"/>
      <c r="T97" s="200">
        <f>SUM(T98:T108)</f>
        <v>0.13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80</v>
      </c>
      <c r="AT97" s="202" t="s">
        <v>71</v>
      </c>
      <c r="AU97" s="202" t="s">
        <v>80</v>
      </c>
      <c r="AY97" s="201" t="s">
        <v>124</v>
      </c>
      <c r="BK97" s="203">
        <f>SUM(BK98:BK108)</f>
        <v>0</v>
      </c>
    </row>
    <row r="98" spans="1:65" s="2" customFormat="1" ht="37.8" customHeight="1">
      <c r="A98" s="40"/>
      <c r="B98" s="41"/>
      <c r="C98" s="206" t="s">
        <v>80</v>
      </c>
      <c r="D98" s="206" t="s">
        <v>126</v>
      </c>
      <c r="E98" s="207" t="s">
        <v>127</v>
      </c>
      <c r="F98" s="208" t="s">
        <v>128</v>
      </c>
      <c r="G98" s="209" t="s">
        <v>129</v>
      </c>
      <c r="H98" s="210">
        <v>0.5</v>
      </c>
      <c r="I98" s="211"/>
      <c r="J98" s="212">
        <f>ROUND(I98*H98,2)</f>
        <v>0</v>
      </c>
      <c r="K98" s="208" t="s">
        <v>130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0.26</v>
      </c>
      <c r="T98" s="216">
        <f>S98*H98</f>
        <v>0.13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131</v>
      </c>
      <c r="AT98" s="217" t="s">
        <v>126</v>
      </c>
      <c r="AU98" s="217" t="s">
        <v>132</v>
      </c>
      <c r="AY98" s="19" t="s">
        <v>124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132</v>
      </c>
      <c r="BK98" s="218">
        <f>ROUND(I98*H98,2)</f>
        <v>0</v>
      </c>
      <c r="BL98" s="19" t="s">
        <v>131</v>
      </c>
      <c r="BM98" s="217" t="s">
        <v>133</v>
      </c>
    </row>
    <row r="99" spans="1:47" s="2" customFormat="1" ht="12">
      <c r="A99" s="40"/>
      <c r="B99" s="41"/>
      <c r="C99" s="42"/>
      <c r="D99" s="219" t="s">
        <v>134</v>
      </c>
      <c r="E99" s="42"/>
      <c r="F99" s="220" t="s">
        <v>135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134</v>
      </c>
      <c r="AU99" s="19" t="s">
        <v>132</v>
      </c>
    </row>
    <row r="100" spans="1:51" s="13" customFormat="1" ht="12">
      <c r="A100" s="13"/>
      <c r="B100" s="224"/>
      <c r="C100" s="225"/>
      <c r="D100" s="226" t="s">
        <v>136</v>
      </c>
      <c r="E100" s="227" t="s">
        <v>19</v>
      </c>
      <c r="F100" s="228" t="s">
        <v>137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136</v>
      </c>
      <c r="AU100" s="234" t="s">
        <v>132</v>
      </c>
      <c r="AV100" s="13" t="s">
        <v>80</v>
      </c>
      <c r="AW100" s="13" t="s">
        <v>33</v>
      </c>
      <c r="AX100" s="13" t="s">
        <v>72</v>
      </c>
      <c r="AY100" s="234" t="s">
        <v>124</v>
      </c>
    </row>
    <row r="101" spans="1:51" s="14" customFormat="1" ht="12">
      <c r="A101" s="14"/>
      <c r="B101" s="235"/>
      <c r="C101" s="236"/>
      <c r="D101" s="226" t="s">
        <v>136</v>
      </c>
      <c r="E101" s="237" t="s">
        <v>19</v>
      </c>
      <c r="F101" s="238" t="s">
        <v>138</v>
      </c>
      <c r="G101" s="236"/>
      <c r="H101" s="239">
        <v>0.5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136</v>
      </c>
      <c r="AU101" s="245" t="s">
        <v>132</v>
      </c>
      <c r="AV101" s="14" t="s">
        <v>132</v>
      </c>
      <c r="AW101" s="14" t="s">
        <v>33</v>
      </c>
      <c r="AX101" s="14" t="s">
        <v>80</v>
      </c>
      <c r="AY101" s="245" t="s">
        <v>124</v>
      </c>
    </row>
    <row r="102" spans="1:65" s="2" customFormat="1" ht="24.15" customHeight="1">
      <c r="A102" s="40"/>
      <c r="B102" s="41"/>
      <c r="C102" s="206" t="s">
        <v>132</v>
      </c>
      <c r="D102" s="206" t="s">
        <v>126</v>
      </c>
      <c r="E102" s="207" t="s">
        <v>139</v>
      </c>
      <c r="F102" s="208" t="s">
        <v>140</v>
      </c>
      <c r="G102" s="209" t="s">
        <v>141</v>
      </c>
      <c r="H102" s="210">
        <v>0.4</v>
      </c>
      <c r="I102" s="211"/>
      <c r="J102" s="212">
        <f>ROUND(I102*H102,2)</f>
        <v>0</v>
      </c>
      <c r="K102" s="208" t="s">
        <v>130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131</v>
      </c>
      <c r="AT102" s="217" t="s">
        <v>126</v>
      </c>
      <c r="AU102" s="217" t="s">
        <v>132</v>
      </c>
      <c r="AY102" s="19" t="s">
        <v>124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132</v>
      </c>
      <c r="BK102" s="218">
        <f>ROUND(I102*H102,2)</f>
        <v>0</v>
      </c>
      <c r="BL102" s="19" t="s">
        <v>131</v>
      </c>
      <c r="BM102" s="217" t="s">
        <v>142</v>
      </c>
    </row>
    <row r="103" spans="1:47" s="2" customFormat="1" ht="12">
      <c r="A103" s="40"/>
      <c r="B103" s="41"/>
      <c r="C103" s="42"/>
      <c r="D103" s="219" t="s">
        <v>134</v>
      </c>
      <c r="E103" s="42"/>
      <c r="F103" s="220" t="s">
        <v>143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134</v>
      </c>
      <c r="AU103" s="19" t="s">
        <v>132</v>
      </c>
    </row>
    <row r="104" spans="1:51" s="14" customFormat="1" ht="12">
      <c r="A104" s="14"/>
      <c r="B104" s="235"/>
      <c r="C104" s="236"/>
      <c r="D104" s="226" t="s">
        <v>136</v>
      </c>
      <c r="E104" s="237" t="s">
        <v>19</v>
      </c>
      <c r="F104" s="238" t="s">
        <v>144</v>
      </c>
      <c r="G104" s="236"/>
      <c r="H104" s="239">
        <v>0.4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136</v>
      </c>
      <c r="AU104" s="245" t="s">
        <v>132</v>
      </c>
      <c r="AV104" s="14" t="s">
        <v>132</v>
      </c>
      <c r="AW104" s="14" t="s">
        <v>33</v>
      </c>
      <c r="AX104" s="14" t="s">
        <v>80</v>
      </c>
      <c r="AY104" s="245" t="s">
        <v>124</v>
      </c>
    </row>
    <row r="105" spans="1:65" s="2" customFormat="1" ht="24.15" customHeight="1">
      <c r="A105" s="40"/>
      <c r="B105" s="41"/>
      <c r="C105" s="206" t="s">
        <v>145</v>
      </c>
      <c r="D105" s="206" t="s">
        <v>126</v>
      </c>
      <c r="E105" s="207" t="s">
        <v>146</v>
      </c>
      <c r="F105" s="208" t="s">
        <v>147</v>
      </c>
      <c r="G105" s="209" t="s">
        <v>141</v>
      </c>
      <c r="H105" s="210">
        <v>0.4</v>
      </c>
      <c r="I105" s="211"/>
      <c r="J105" s="212">
        <f>ROUND(I105*H105,2)</f>
        <v>0</v>
      </c>
      <c r="K105" s="208" t="s">
        <v>130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131</v>
      </c>
      <c r="AT105" s="217" t="s">
        <v>126</v>
      </c>
      <c r="AU105" s="217" t="s">
        <v>132</v>
      </c>
      <c r="AY105" s="19" t="s">
        <v>124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132</v>
      </c>
      <c r="BK105" s="218">
        <f>ROUND(I105*H105,2)</f>
        <v>0</v>
      </c>
      <c r="BL105" s="19" t="s">
        <v>131</v>
      </c>
      <c r="BM105" s="217" t="s">
        <v>148</v>
      </c>
    </row>
    <row r="106" spans="1:47" s="2" customFormat="1" ht="12">
      <c r="A106" s="40"/>
      <c r="B106" s="41"/>
      <c r="C106" s="42"/>
      <c r="D106" s="219" t="s">
        <v>134</v>
      </c>
      <c r="E106" s="42"/>
      <c r="F106" s="220" t="s">
        <v>149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134</v>
      </c>
      <c r="AU106" s="19" t="s">
        <v>132</v>
      </c>
    </row>
    <row r="107" spans="1:51" s="13" customFormat="1" ht="12">
      <c r="A107" s="13"/>
      <c r="B107" s="224"/>
      <c r="C107" s="225"/>
      <c r="D107" s="226" t="s">
        <v>136</v>
      </c>
      <c r="E107" s="227" t="s">
        <v>19</v>
      </c>
      <c r="F107" s="228" t="s">
        <v>150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136</v>
      </c>
      <c r="AU107" s="234" t="s">
        <v>132</v>
      </c>
      <c r="AV107" s="13" t="s">
        <v>80</v>
      </c>
      <c r="AW107" s="13" t="s">
        <v>33</v>
      </c>
      <c r="AX107" s="13" t="s">
        <v>72</v>
      </c>
      <c r="AY107" s="234" t="s">
        <v>124</v>
      </c>
    </row>
    <row r="108" spans="1:51" s="14" customFormat="1" ht="12">
      <c r="A108" s="14"/>
      <c r="B108" s="235"/>
      <c r="C108" s="236"/>
      <c r="D108" s="226" t="s">
        <v>136</v>
      </c>
      <c r="E108" s="237" t="s">
        <v>19</v>
      </c>
      <c r="F108" s="238" t="s">
        <v>151</v>
      </c>
      <c r="G108" s="236"/>
      <c r="H108" s="239">
        <v>0.4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136</v>
      </c>
      <c r="AU108" s="245" t="s">
        <v>132</v>
      </c>
      <c r="AV108" s="14" t="s">
        <v>132</v>
      </c>
      <c r="AW108" s="14" t="s">
        <v>33</v>
      </c>
      <c r="AX108" s="14" t="s">
        <v>80</v>
      </c>
      <c r="AY108" s="245" t="s">
        <v>124</v>
      </c>
    </row>
    <row r="109" spans="1:63" s="12" customFormat="1" ht="22.8" customHeight="1">
      <c r="A109" s="12"/>
      <c r="B109" s="190"/>
      <c r="C109" s="191"/>
      <c r="D109" s="192" t="s">
        <v>71</v>
      </c>
      <c r="E109" s="204" t="s">
        <v>152</v>
      </c>
      <c r="F109" s="204" t="s">
        <v>153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SUM(P110:P111)</f>
        <v>0</v>
      </c>
      <c r="Q109" s="198"/>
      <c r="R109" s="199">
        <f>SUM(R110:R111)</f>
        <v>0.04461</v>
      </c>
      <c r="S109" s="198"/>
      <c r="T109" s="200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80</v>
      </c>
      <c r="AT109" s="202" t="s">
        <v>71</v>
      </c>
      <c r="AU109" s="202" t="s">
        <v>80</v>
      </c>
      <c r="AY109" s="201" t="s">
        <v>124</v>
      </c>
      <c r="BK109" s="203">
        <f>SUM(BK110:BK111)</f>
        <v>0</v>
      </c>
    </row>
    <row r="110" spans="1:65" s="2" customFormat="1" ht="37.8" customHeight="1">
      <c r="A110" s="40"/>
      <c r="B110" s="41"/>
      <c r="C110" s="206" t="s">
        <v>131</v>
      </c>
      <c r="D110" s="206" t="s">
        <v>126</v>
      </c>
      <c r="E110" s="207" t="s">
        <v>154</v>
      </c>
      <c r="F110" s="208" t="s">
        <v>155</v>
      </c>
      <c r="G110" s="209" t="s">
        <v>129</v>
      </c>
      <c r="H110" s="210">
        <v>0.5</v>
      </c>
      <c r="I110" s="211"/>
      <c r="J110" s="212">
        <f>ROUND(I110*H110,2)</f>
        <v>0</v>
      </c>
      <c r="K110" s="208" t="s">
        <v>130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0.08922</v>
      </c>
      <c r="R110" s="215">
        <f>Q110*H110</f>
        <v>0.04461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131</v>
      </c>
      <c r="AT110" s="217" t="s">
        <v>126</v>
      </c>
      <c r="AU110" s="217" t="s">
        <v>132</v>
      </c>
      <c r="AY110" s="19" t="s">
        <v>124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132</v>
      </c>
      <c r="BK110" s="218">
        <f>ROUND(I110*H110,2)</f>
        <v>0</v>
      </c>
      <c r="BL110" s="19" t="s">
        <v>131</v>
      </c>
      <c r="BM110" s="217" t="s">
        <v>156</v>
      </c>
    </row>
    <row r="111" spans="1:47" s="2" customFormat="1" ht="12">
      <c r="A111" s="40"/>
      <c r="B111" s="41"/>
      <c r="C111" s="42"/>
      <c r="D111" s="219" t="s">
        <v>134</v>
      </c>
      <c r="E111" s="42"/>
      <c r="F111" s="220" t="s">
        <v>157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134</v>
      </c>
      <c r="AU111" s="19" t="s">
        <v>132</v>
      </c>
    </row>
    <row r="112" spans="1:63" s="12" customFormat="1" ht="22.8" customHeight="1">
      <c r="A112" s="12"/>
      <c r="B112" s="190"/>
      <c r="C112" s="191"/>
      <c r="D112" s="192" t="s">
        <v>71</v>
      </c>
      <c r="E112" s="204" t="s">
        <v>158</v>
      </c>
      <c r="F112" s="204" t="s">
        <v>159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SUM(P113:P185)</f>
        <v>0</v>
      </c>
      <c r="Q112" s="198"/>
      <c r="R112" s="199">
        <f>SUM(R113:R185)</f>
        <v>16.2201734</v>
      </c>
      <c r="S112" s="198"/>
      <c r="T112" s="200">
        <f>SUM(T113:T185)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80</v>
      </c>
      <c r="AT112" s="202" t="s">
        <v>71</v>
      </c>
      <c r="AU112" s="202" t="s">
        <v>80</v>
      </c>
      <c r="AY112" s="201" t="s">
        <v>124</v>
      </c>
      <c r="BK112" s="203">
        <f>SUM(BK113:BK185)</f>
        <v>0</v>
      </c>
    </row>
    <row r="113" spans="1:65" s="2" customFormat="1" ht="24.15" customHeight="1">
      <c r="A113" s="40"/>
      <c r="B113" s="41"/>
      <c r="C113" s="206" t="s">
        <v>152</v>
      </c>
      <c r="D113" s="206" t="s">
        <v>126</v>
      </c>
      <c r="E113" s="207" t="s">
        <v>160</v>
      </c>
      <c r="F113" s="208" t="s">
        <v>161</v>
      </c>
      <c r="G113" s="209" t="s">
        <v>141</v>
      </c>
      <c r="H113" s="210">
        <v>0.016</v>
      </c>
      <c r="I113" s="211"/>
      <c r="J113" s="212">
        <f>ROUND(I113*H113,2)</f>
        <v>0</v>
      </c>
      <c r="K113" s="208" t="s">
        <v>130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2.40978</v>
      </c>
      <c r="R113" s="215">
        <f>Q113*H113</f>
        <v>0.038556480000000004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131</v>
      </c>
      <c r="AT113" s="217" t="s">
        <v>126</v>
      </c>
      <c r="AU113" s="217" t="s">
        <v>132</v>
      </c>
      <c r="AY113" s="19" t="s">
        <v>124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132</v>
      </c>
      <c r="BK113" s="218">
        <f>ROUND(I113*H113,2)</f>
        <v>0</v>
      </c>
      <c r="BL113" s="19" t="s">
        <v>131</v>
      </c>
      <c r="BM113" s="217" t="s">
        <v>162</v>
      </c>
    </row>
    <row r="114" spans="1:47" s="2" customFormat="1" ht="12">
      <c r="A114" s="40"/>
      <c r="B114" s="41"/>
      <c r="C114" s="42"/>
      <c r="D114" s="219" t="s">
        <v>134</v>
      </c>
      <c r="E114" s="42"/>
      <c r="F114" s="220" t="s">
        <v>163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134</v>
      </c>
      <c r="AU114" s="19" t="s">
        <v>132</v>
      </c>
    </row>
    <row r="115" spans="1:51" s="13" customFormat="1" ht="12">
      <c r="A115" s="13"/>
      <c r="B115" s="224"/>
      <c r="C115" s="225"/>
      <c r="D115" s="226" t="s">
        <v>136</v>
      </c>
      <c r="E115" s="227" t="s">
        <v>19</v>
      </c>
      <c r="F115" s="228" t="s">
        <v>164</v>
      </c>
      <c r="G115" s="225"/>
      <c r="H115" s="227" t="s">
        <v>19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136</v>
      </c>
      <c r="AU115" s="234" t="s">
        <v>132</v>
      </c>
      <c r="AV115" s="13" t="s">
        <v>80</v>
      </c>
      <c r="AW115" s="13" t="s">
        <v>33</v>
      </c>
      <c r="AX115" s="13" t="s">
        <v>72</v>
      </c>
      <c r="AY115" s="234" t="s">
        <v>124</v>
      </c>
    </row>
    <row r="116" spans="1:51" s="14" customFormat="1" ht="12">
      <c r="A116" s="14"/>
      <c r="B116" s="235"/>
      <c r="C116" s="236"/>
      <c r="D116" s="226" t="s">
        <v>136</v>
      </c>
      <c r="E116" s="237" t="s">
        <v>19</v>
      </c>
      <c r="F116" s="238" t="s">
        <v>165</v>
      </c>
      <c r="G116" s="236"/>
      <c r="H116" s="239">
        <v>0.008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136</v>
      </c>
      <c r="AU116" s="245" t="s">
        <v>132</v>
      </c>
      <c r="AV116" s="14" t="s">
        <v>132</v>
      </c>
      <c r="AW116" s="14" t="s">
        <v>33</v>
      </c>
      <c r="AX116" s="14" t="s">
        <v>72</v>
      </c>
      <c r="AY116" s="245" t="s">
        <v>124</v>
      </c>
    </row>
    <row r="117" spans="1:51" s="14" customFormat="1" ht="12">
      <c r="A117" s="14"/>
      <c r="B117" s="235"/>
      <c r="C117" s="236"/>
      <c r="D117" s="226" t="s">
        <v>136</v>
      </c>
      <c r="E117" s="237" t="s">
        <v>19</v>
      </c>
      <c r="F117" s="238" t="s">
        <v>166</v>
      </c>
      <c r="G117" s="236"/>
      <c r="H117" s="239">
        <v>0.008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136</v>
      </c>
      <c r="AU117" s="245" t="s">
        <v>132</v>
      </c>
      <c r="AV117" s="14" t="s">
        <v>132</v>
      </c>
      <c r="AW117" s="14" t="s">
        <v>33</v>
      </c>
      <c r="AX117" s="14" t="s">
        <v>72</v>
      </c>
      <c r="AY117" s="245" t="s">
        <v>124</v>
      </c>
    </row>
    <row r="118" spans="1:51" s="15" customFormat="1" ht="12">
      <c r="A118" s="15"/>
      <c r="B118" s="246"/>
      <c r="C118" s="247"/>
      <c r="D118" s="226" t="s">
        <v>136</v>
      </c>
      <c r="E118" s="248" t="s">
        <v>19</v>
      </c>
      <c r="F118" s="249" t="s">
        <v>167</v>
      </c>
      <c r="G118" s="247"/>
      <c r="H118" s="250">
        <v>0.016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136</v>
      </c>
      <c r="AU118" s="256" t="s">
        <v>132</v>
      </c>
      <c r="AV118" s="15" t="s">
        <v>131</v>
      </c>
      <c r="AW118" s="15" t="s">
        <v>33</v>
      </c>
      <c r="AX118" s="15" t="s">
        <v>80</v>
      </c>
      <c r="AY118" s="256" t="s">
        <v>124</v>
      </c>
    </row>
    <row r="119" spans="1:65" s="2" customFormat="1" ht="16.5" customHeight="1">
      <c r="A119" s="40"/>
      <c r="B119" s="41"/>
      <c r="C119" s="206" t="s">
        <v>158</v>
      </c>
      <c r="D119" s="206" t="s">
        <v>126</v>
      </c>
      <c r="E119" s="207" t="s">
        <v>168</v>
      </c>
      <c r="F119" s="208" t="s">
        <v>169</v>
      </c>
      <c r="G119" s="209" t="s">
        <v>129</v>
      </c>
      <c r="H119" s="210">
        <v>106.24</v>
      </c>
      <c r="I119" s="211"/>
      <c r="J119" s="212">
        <f>ROUND(I119*H119,2)</f>
        <v>0</v>
      </c>
      <c r="K119" s="208" t="s">
        <v>130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0.00026</v>
      </c>
      <c r="R119" s="215">
        <f>Q119*H119</f>
        <v>0.027622399999999995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131</v>
      </c>
      <c r="AT119" s="217" t="s">
        <v>126</v>
      </c>
      <c r="AU119" s="217" t="s">
        <v>132</v>
      </c>
      <c r="AY119" s="19" t="s">
        <v>124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132</v>
      </c>
      <c r="BK119" s="218">
        <f>ROUND(I119*H119,2)</f>
        <v>0</v>
      </c>
      <c r="BL119" s="19" t="s">
        <v>131</v>
      </c>
      <c r="BM119" s="217" t="s">
        <v>170</v>
      </c>
    </row>
    <row r="120" spans="1:47" s="2" customFormat="1" ht="12">
      <c r="A120" s="40"/>
      <c r="B120" s="41"/>
      <c r="C120" s="42"/>
      <c r="D120" s="219" t="s">
        <v>134</v>
      </c>
      <c r="E120" s="42"/>
      <c r="F120" s="220" t="s">
        <v>171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134</v>
      </c>
      <c r="AU120" s="19" t="s">
        <v>132</v>
      </c>
    </row>
    <row r="121" spans="1:65" s="2" customFormat="1" ht="16.5" customHeight="1">
      <c r="A121" s="40"/>
      <c r="B121" s="41"/>
      <c r="C121" s="206" t="s">
        <v>172</v>
      </c>
      <c r="D121" s="206" t="s">
        <v>126</v>
      </c>
      <c r="E121" s="207" t="s">
        <v>168</v>
      </c>
      <c r="F121" s="208" t="s">
        <v>169</v>
      </c>
      <c r="G121" s="209" t="s">
        <v>129</v>
      </c>
      <c r="H121" s="210">
        <v>106.24</v>
      </c>
      <c r="I121" s="211"/>
      <c r="J121" s="212">
        <f>ROUND(I121*H121,2)</f>
        <v>0</v>
      </c>
      <c r="K121" s="208" t="s">
        <v>130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0.00026</v>
      </c>
      <c r="R121" s="215">
        <f>Q121*H121</f>
        <v>0.027622399999999995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131</v>
      </c>
      <c r="AT121" s="217" t="s">
        <v>126</v>
      </c>
      <c r="AU121" s="217" t="s">
        <v>132</v>
      </c>
      <c r="AY121" s="19" t="s">
        <v>124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132</v>
      </c>
      <c r="BK121" s="218">
        <f>ROUND(I121*H121,2)</f>
        <v>0</v>
      </c>
      <c r="BL121" s="19" t="s">
        <v>131</v>
      </c>
      <c r="BM121" s="217" t="s">
        <v>173</v>
      </c>
    </row>
    <row r="122" spans="1:47" s="2" customFormat="1" ht="12">
      <c r="A122" s="40"/>
      <c r="B122" s="41"/>
      <c r="C122" s="42"/>
      <c r="D122" s="219" t="s">
        <v>134</v>
      </c>
      <c r="E122" s="42"/>
      <c r="F122" s="220" t="s">
        <v>171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134</v>
      </c>
      <c r="AU122" s="19" t="s">
        <v>132</v>
      </c>
    </row>
    <row r="123" spans="1:51" s="13" customFormat="1" ht="12">
      <c r="A123" s="13"/>
      <c r="B123" s="224"/>
      <c r="C123" s="225"/>
      <c r="D123" s="226" t="s">
        <v>136</v>
      </c>
      <c r="E123" s="227" t="s">
        <v>19</v>
      </c>
      <c r="F123" s="228" t="s">
        <v>174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136</v>
      </c>
      <c r="AU123" s="234" t="s">
        <v>132</v>
      </c>
      <c r="AV123" s="13" t="s">
        <v>80</v>
      </c>
      <c r="AW123" s="13" t="s">
        <v>33</v>
      </c>
      <c r="AX123" s="13" t="s">
        <v>72</v>
      </c>
      <c r="AY123" s="234" t="s">
        <v>124</v>
      </c>
    </row>
    <row r="124" spans="1:51" s="14" customFormat="1" ht="12">
      <c r="A124" s="14"/>
      <c r="B124" s="235"/>
      <c r="C124" s="236"/>
      <c r="D124" s="226" t="s">
        <v>136</v>
      </c>
      <c r="E124" s="237" t="s">
        <v>19</v>
      </c>
      <c r="F124" s="238" t="s">
        <v>175</v>
      </c>
      <c r="G124" s="236"/>
      <c r="H124" s="239">
        <v>106.24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136</v>
      </c>
      <c r="AU124" s="245" t="s">
        <v>132</v>
      </c>
      <c r="AV124" s="14" t="s">
        <v>132</v>
      </c>
      <c r="AW124" s="14" t="s">
        <v>33</v>
      </c>
      <c r="AX124" s="14" t="s">
        <v>80</v>
      </c>
      <c r="AY124" s="245" t="s">
        <v>124</v>
      </c>
    </row>
    <row r="125" spans="1:65" s="2" customFormat="1" ht="24.15" customHeight="1">
      <c r="A125" s="40"/>
      <c r="B125" s="41"/>
      <c r="C125" s="206" t="s">
        <v>176</v>
      </c>
      <c r="D125" s="206" t="s">
        <v>126</v>
      </c>
      <c r="E125" s="207" t="s">
        <v>177</v>
      </c>
      <c r="F125" s="208" t="s">
        <v>178</v>
      </c>
      <c r="G125" s="209" t="s">
        <v>129</v>
      </c>
      <c r="H125" s="210">
        <v>106.24</v>
      </c>
      <c r="I125" s="211"/>
      <c r="J125" s="212">
        <f>ROUND(I125*H125,2)</f>
        <v>0</v>
      </c>
      <c r="K125" s="208" t="s">
        <v>130</v>
      </c>
      <c r="L125" s="46"/>
      <c r="M125" s="213" t="s">
        <v>19</v>
      </c>
      <c r="N125" s="214" t="s">
        <v>44</v>
      </c>
      <c r="O125" s="86"/>
      <c r="P125" s="215">
        <f>O125*H125</f>
        <v>0</v>
      </c>
      <c r="Q125" s="215">
        <v>0.00438</v>
      </c>
      <c r="R125" s="215">
        <f>Q125*H125</f>
        <v>0.4653312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131</v>
      </c>
      <c r="AT125" s="217" t="s">
        <v>126</v>
      </c>
      <c r="AU125" s="217" t="s">
        <v>132</v>
      </c>
      <c r="AY125" s="19" t="s">
        <v>124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132</v>
      </c>
      <c r="BK125" s="218">
        <f>ROUND(I125*H125,2)</f>
        <v>0</v>
      </c>
      <c r="BL125" s="19" t="s">
        <v>131</v>
      </c>
      <c r="BM125" s="217" t="s">
        <v>179</v>
      </c>
    </row>
    <row r="126" spans="1:47" s="2" customFormat="1" ht="12">
      <c r="A126" s="40"/>
      <c r="B126" s="41"/>
      <c r="C126" s="42"/>
      <c r="D126" s="219" t="s">
        <v>134</v>
      </c>
      <c r="E126" s="42"/>
      <c r="F126" s="220" t="s">
        <v>180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134</v>
      </c>
      <c r="AU126" s="19" t="s">
        <v>132</v>
      </c>
    </row>
    <row r="127" spans="1:65" s="2" customFormat="1" ht="21.75" customHeight="1">
      <c r="A127" s="40"/>
      <c r="B127" s="41"/>
      <c r="C127" s="206" t="s">
        <v>181</v>
      </c>
      <c r="D127" s="206" t="s">
        <v>126</v>
      </c>
      <c r="E127" s="207" t="s">
        <v>182</v>
      </c>
      <c r="F127" s="208" t="s">
        <v>183</v>
      </c>
      <c r="G127" s="209" t="s">
        <v>129</v>
      </c>
      <c r="H127" s="210">
        <v>106.24</v>
      </c>
      <c r="I127" s="211"/>
      <c r="J127" s="212">
        <f>ROUND(I127*H127,2)</f>
        <v>0</v>
      </c>
      <c r="K127" s="208" t="s">
        <v>130</v>
      </c>
      <c r="L127" s="46"/>
      <c r="M127" s="213" t="s">
        <v>19</v>
      </c>
      <c r="N127" s="214" t="s">
        <v>44</v>
      </c>
      <c r="O127" s="86"/>
      <c r="P127" s="215">
        <f>O127*H127</f>
        <v>0</v>
      </c>
      <c r="Q127" s="215">
        <v>0.0315</v>
      </c>
      <c r="R127" s="215">
        <f>Q127*H127</f>
        <v>3.3465599999999998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131</v>
      </c>
      <c r="AT127" s="217" t="s">
        <v>126</v>
      </c>
      <c r="AU127" s="217" t="s">
        <v>132</v>
      </c>
      <c r="AY127" s="19" t="s">
        <v>124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132</v>
      </c>
      <c r="BK127" s="218">
        <f>ROUND(I127*H127,2)</f>
        <v>0</v>
      </c>
      <c r="BL127" s="19" t="s">
        <v>131</v>
      </c>
      <c r="BM127" s="217" t="s">
        <v>184</v>
      </c>
    </row>
    <row r="128" spans="1:47" s="2" customFormat="1" ht="12">
      <c r="A128" s="40"/>
      <c r="B128" s="41"/>
      <c r="C128" s="42"/>
      <c r="D128" s="219" t="s">
        <v>134</v>
      </c>
      <c r="E128" s="42"/>
      <c r="F128" s="220" t="s">
        <v>185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134</v>
      </c>
      <c r="AU128" s="19" t="s">
        <v>132</v>
      </c>
    </row>
    <row r="129" spans="1:65" s="2" customFormat="1" ht="24.15" customHeight="1">
      <c r="A129" s="40"/>
      <c r="B129" s="41"/>
      <c r="C129" s="206" t="s">
        <v>186</v>
      </c>
      <c r="D129" s="206" t="s">
        <v>126</v>
      </c>
      <c r="E129" s="207" t="s">
        <v>187</v>
      </c>
      <c r="F129" s="208" t="s">
        <v>188</v>
      </c>
      <c r="G129" s="209" t="s">
        <v>129</v>
      </c>
      <c r="H129" s="210">
        <v>106.24</v>
      </c>
      <c r="I129" s="211"/>
      <c r="J129" s="212">
        <f>ROUND(I129*H129,2)</f>
        <v>0</v>
      </c>
      <c r="K129" s="208" t="s">
        <v>130</v>
      </c>
      <c r="L129" s="46"/>
      <c r="M129" s="213" t="s">
        <v>19</v>
      </c>
      <c r="N129" s="214" t="s">
        <v>44</v>
      </c>
      <c r="O129" s="86"/>
      <c r="P129" s="215">
        <f>O129*H129</f>
        <v>0</v>
      </c>
      <c r="Q129" s="215">
        <v>0.00285</v>
      </c>
      <c r="R129" s="215">
        <f>Q129*H129</f>
        <v>0.302784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131</v>
      </c>
      <c r="AT129" s="217" t="s">
        <v>126</v>
      </c>
      <c r="AU129" s="217" t="s">
        <v>132</v>
      </c>
      <c r="AY129" s="19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132</v>
      </c>
      <c r="BK129" s="218">
        <f>ROUND(I129*H129,2)</f>
        <v>0</v>
      </c>
      <c r="BL129" s="19" t="s">
        <v>131</v>
      </c>
      <c r="BM129" s="217" t="s">
        <v>189</v>
      </c>
    </row>
    <row r="130" spans="1:47" s="2" customFormat="1" ht="12">
      <c r="A130" s="40"/>
      <c r="B130" s="41"/>
      <c r="C130" s="42"/>
      <c r="D130" s="219" t="s">
        <v>134</v>
      </c>
      <c r="E130" s="42"/>
      <c r="F130" s="220" t="s">
        <v>190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134</v>
      </c>
      <c r="AU130" s="19" t="s">
        <v>132</v>
      </c>
    </row>
    <row r="131" spans="1:65" s="2" customFormat="1" ht="16.5" customHeight="1">
      <c r="A131" s="40"/>
      <c r="B131" s="41"/>
      <c r="C131" s="206" t="s">
        <v>191</v>
      </c>
      <c r="D131" s="206" t="s">
        <v>126</v>
      </c>
      <c r="E131" s="207" t="s">
        <v>192</v>
      </c>
      <c r="F131" s="208" t="s">
        <v>193</v>
      </c>
      <c r="G131" s="209" t="s">
        <v>129</v>
      </c>
      <c r="H131" s="210">
        <v>12.06</v>
      </c>
      <c r="I131" s="211"/>
      <c r="J131" s="212">
        <f>ROUND(I131*H131,2)</f>
        <v>0</v>
      </c>
      <c r="K131" s="208" t="s">
        <v>130</v>
      </c>
      <c r="L131" s="46"/>
      <c r="M131" s="213" t="s">
        <v>19</v>
      </c>
      <c r="N131" s="214" t="s">
        <v>44</v>
      </c>
      <c r="O131" s="86"/>
      <c r="P131" s="215">
        <f>O131*H131</f>
        <v>0</v>
      </c>
      <c r="Q131" s="215">
        <v>0.00026</v>
      </c>
      <c r="R131" s="215">
        <f>Q131*H131</f>
        <v>0.0031355999999999997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131</v>
      </c>
      <c r="AT131" s="217" t="s">
        <v>126</v>
      </c>
      <c r="AU131" s="217" t="s">
        <v>132</v>
      </c>
      <c r="AY131" s="19" t="s">
        <v>124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132</v>
      </c>
      <c r="BK131" s="218">
        <f>ROUND(I131*H131,2)</f>
        <v>0</v>
      </c>
      <c r="BL131" s="19" t="s">
        <v>131</v>
      </c>
      <c r="BM131" s="217" t="s">
        <v>194</v>
      </c>
    </row>
    <row r="132" spans="1:47" s="2" customFormat="1" ht="12">
      <c r="A132" s="40"/>
      <c r="B132" s="41"/>
      <c r="C132" s="42"/>
      <c r="D132" s="219" t="s">
        <v>134</v>
      </c>
      <c r="E132" s="42"/>
      <c r="F132" s="220" t="s">
        <v>195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134</v>
      </c>
      <c r="AU132" s="19" t="s">
        <v>132</v>
      </c>
    </row>
    <row r="133" spans="1:65" s="2" customFormat="1" ht="21.75" customHeight="1">
      <c r="A133" s="40"/>
      <c r="B133" s="41"/>
      <c r="C133" s="206" t="s">
        <v>196</v>
      </c>
      <c r="D133" s="206" t="s">
        <v>126</v>
      </c>
      <c r="E133" s="207" t="s">
        <v>197</v>
      </c>
      <c r="F133" s="208" t="s">
        <v>198</v>
      </c>
      <c r="G133" s="209" t="s">
        <v>129</v>
      </c>
      <c r="H133" s="210">
        <v>5.97</v>
      </c>
      <c r="I133" s="211"/>
      <c r="J133" s="212">
        <f>ROUND(I133*H133,2)</f>
        <v>0</v>
      </c>
      <c r="K133" s="208" t="s">
        <v>130</v>
      </c>
      <c r="L133" s="46"/>
      <c r="M133" s="213" t="s">
        <v>19</v>
      </c>
      <c r="N133" s="214" t="s">
        <v>44</v>
      </c>
      <c r="O133" s="86"/>
      <c r="P133" s="215">
        <f>O133*H133</f>
        <v>0</v>
      </c>
      <c r="Q133" s="215">
        <v>0.0273</v>
      </c>
      <c r="R133" s="215">
        <f>Q133*H133</f>
        <v>0.16298100000000001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131</v>
      </c>
      <c r="AT133" s="217" t="s">
        <v>126</v>
      </c>
      <c r="AU133" s="217" t="s">
        <v>132</v>
      </c>
      <c r="AY133" s="19" t="s">
        <v>124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132</v>
      </c>
      <c r="BK133" s="218">
        <f>ROUND(I133*H133,2)</f>
        <v>0</v>
      </c>
      <c r="BL133" s="19" t="s">
        <v>131</v>
      </c>
      <c r="BM133" s="217" t="s">
        <v>199</v>
      </c>
    </row>
    <row r="134" spans="1:47" s="2" customFormat="1" ht="12">
      <c r="A134" s="40"/>
      <c r="B134" s="41"/>
      <c r="C134" s="42"/>
      <c r="D134" s="219" t="s">
        <v>134</v>
      </c>
      <c r="E134" s="42"/>
      <c r="F134" s="220" t="s">
        <v>200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134</v>
      </c>
      <c r="AU134" s="19" t="s">
        <v>132</v>
      </c>
    </row>
    <row r="135" spans="1:51" s="13" customFormat="1" ht="12">
      <c r="A135" s="13"/>
      <c r="B135" s="224"/>
      <c r="C135" s="225"/>
      <c r="D135" s="226" t="s">
        <v>136</v>
      </c>
      <c r="E135" s="227" t="s">
        <v>19</v>
      </c>
      <c r="F135" s="228" t="s">
        <v>201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136</v>
      </c>
      <c r="AU135" s="234" t="s">
        <v>132</v>
      </c>
      <c r="AV135" s="13" t="s">
        <v>80</v>
      </c>
      <c r="AW135" s="13" t="s">
        <v>33</v>
      </c>
      <c r="AX135" s="13" t="s">
        <v>72</v>
      </c>
      <c r="AY135" s="234" t="s">
        <v>124</v>
      </c>
    </row>
    <row r="136" spans="1:51" s="14" customFormat="1" ht="12">
      <c r="A136" s="14"/>
      <c r="B136" s="235"/>
      <c r="C136" s="236"/>
      <c r="D136" s="226" t="s">
        <v>136</v>
      </c>
      <c r="E136" s="237" t="s">
        <v>19</v>
      </c>
      <c r="F136" s="238" t="s">
        <v>202</v>
      </c>
      <c r="G136" s="236"/>
      <c r="H136" s="239">
        <v>2.985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136</v>
      </c>
      <c r="AU136" s="245" t="s">
        <v>132</v>
      </c>
      <c r="AV136" s="14" t="s">
        <v>132</v>
      </c>
      <c r="AW136" s="14" t="s">
        <v>33</v>
      </c>
      <c r="AX136" s="14" t="s">
        <v>72</v>
      </c>
      <c r="AY136" s="245" t="s">
        <v>124</v>
      </c>
    </row>
    <row r="137" spans="1:51" s="14" customFormat="1" ht="12">
      <c r="A137" s="14"/>
      <c r="B137" s="235"/>
      <c r="C137" s="236"/>
      <c r="D137" s="226" t="s">
        <v>136</v>
      </c>
      <c r="E137" s="237" t="s">
        <v>19</v>
      </c>
      <c r="F137" s="238" t="s">
        <v>203</v>
      </c>
      <c r="G137" s="236"/>
      <c r="H137" s="239">
        <v>2.985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136</v>
      </c>
      <c r="AU137" s="245" t="s">
        <v>132</v>
      </c>
      <c r="AV137" s="14" t="s">
        <v>132</v>
      </c>
      <c r="AW137" s="14" t="s">
        <v>33</v>
      </c>
      <c r="AX137" s="14" t="s">
        <v>72</v>
      </c>
      <c r="AY137" s="245" t="s">
        <v>124</v>
      </c>
    </row>
    <row r="138" spans="1:51" s="15" customFormat="1" ht="12">
      <c r="A138" s="15"/>
      <c r="B138" s="246"/>
      <c r="C138" s="247"/>
      <c r="D138" s="226" t="s">
        <v>136</v>
      </c>
      <c r="E138" s="248" t="s">
        <v>19</v>
      </c>
      <c r="F138" s="249" t="s">
        <v>167</v>
      </c>
      <c r="G138" s="247"/>
      <c r="H138" s="250">
        <v>5.97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6" t="s">
        <v>136</v>
      </c>
      <c r="AU138" s="256" t="s">
        <v>132</v>
      </c>
      <c r="AV138" s="15" t="s">
        <v>131</v>
      </c>
      <c r="AW138" s="15" t="s">
        <v>33</v>
      </c>
      <c r="AX138" s="15" t="s">
        <v>80</v>
      </c>
      <c r="AY138" s="256" t="s">
        <v>124</v>
      </c>
    </row>
    <row r="139" spans="1:65" s="2" customFormat="1" ht="24.15" customHeight="1">
      <c r="A139" s="40"/>
      <c r="B139" s="41"/>
      <c r="C139" s="206" t="s">
        <v>204</v>
      </c>
      <c r="D139" s="206" t="s">
        <v>126</v>
      </c>
      <c r="E139" s="207" t="s">
        <v>205</v>
      </c>
      <c r="F139" s="208" t="s">
        <v>206</v>
      </c>
      <c r="G139" s="209" t="s">
        <v>129</v>
      </c>
      <c r="H139" s="210">
        <v>12.06</v>
      </c>
      <c r="I139" s="211"/>
      <c r="J139" s="212">
        <f>ROUND(I139*H139,2)</f>
        <v>0</v>
      </c>
      <c r="K139" s="208" t="s">
        <v>130</v>
      </c>
      <c r="L139" s="46"/>
      <c r="M139" s="213" t="s">
        <v>19</v>
      </c>
      <c r="N139" s="214" t="s">
        <v>44</v>
      </c>
      <c r="O139" s="86"/>
      <c r="P139" s="215">
        <f>O139*H139</f>
        <v>0</v>
      </c>
      <c r="Q139" s="215">
        <v>0.00438</v>
      </c>
      <c r="R139" s="215">
        <f>Q139*H139</f>
        <v>0.0528228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131</v>
      </c>
      <c r="AT139" s="217" t="s">
        <v>126</v>
      </c>
      <c r="AU139" s="217" t="s">
        <v>132</v>
      </c>
      <c r="AY139" s="19" t="s">
        <v>124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132</v>
      </c>
      <c r="BK139" s="218">
        <f>ROUND(I139*H139,2)</f>
        <v>0</v>
      </c>
      <c r="BL139" s="19" t="s">
        <v>131</v>
      </c>
      <c r="BM139" s="217" t="s">
        <v>207</v>
      </c>
    </row>
    <row r="140" spans="1:47" s="2" customFormat="1" ht="12">
      <c r="A140" s="40"/>
      <c r="B140" s="41"/>
      <c r="C140" s="42"/>
      <c r="D140" s="219" t="s">
        <v>134</v>
      </c>
      <c r="E140" s="42"/>
      <c r="F140" s="220" t="s">
        <v>208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134</v>
      </c>
      <c r="AU140" s="19" t="s">
        <v>132</v>
      </c>
    </row>
    <row r="141" spans="1:51" s="13" customFormat="1" ht="12">
      <c r="A141" s="13"/>
      <c r="B141" s="224"/>
      <c r="C141" s="225"/>
      <c r="D141" s="226" t="s">
        <v>136</v>
      </c>
      <c r="E141" s="227" t="s">
        <v>19</v>
      </c>
      <c r="F141" s="228" t="s">
        <v>209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136</v>
      </c>
      <c r="AU141" s="234" t="s">
        <v>132</v>
      </c>
      <c r="AV141" s="13" t="s">
        <v>80</v>
      </c>
      <c r="AW141" s="13" t="s">
        <v>33</v>
      </c>
      <c r="AX141" s="13" t="s">
        <v>72</v>
      </c>
      <c r="AY141" s="234" t="s">
        <v>124</v>
      </c>
    </row>
    <row r="142" spans="1:51" s="14" customFormat="1" ht="12">
      <c r="A142" s="14"/>
      <c r="B142" s="235"/>
      <c r="C142" s="236"/>
      <c r="D142" s="226" t="s">
        <v>136</v>
      </c>
      <c r="E142" s="237" t="s">
        <v>19</v>
      </c>
      <c r="F142" s="238" t="s">
        <v>210</v>
      </c>
      <c r="G142" s="236"/>
      <c r="H142" s="239">
        <v>6.03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136</v>
      </c>
      <c r="AU142" s="245" t="s">
        <v>132</v>
      </c>
      <c r="AV142" s="14" t="s">
        <v>132</v>
      </c>
      <c r="AW142" s="14" t="s">
        <v>33</v>
      </c>
      <c r="AX142" s="14" t="s">
        <v>72</v>
      </c>
      <c r="AY142" s="245" t="s">
        <v>124</v>
      </c>
    </row>
    <row r="143" spans="1:51" s="14" customFormat="1" ht="12">
      <c r="A143" s="14"/>
      <c r="B143" s="235"/>
      <c r="C143" s="236"/>
      <c r="D143" s="226" t="s">
        <v>136</v>
      </c>
      <c r="E143" s="237" t="s">
        <v>19</v>
      </c>
      <c r="F143" s="238" t="s">
        <v>211</v>
      </c>
      <c r="G143" s="236"/>
      <c r="H143" s="239">
        <v>6.03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136</v>
      </c>
      <c r="AU143" s="245" t="s">
        <v>132</v>
      </c>
      <c r="AV143" s="14" t="s">
        <v>132</v>
      </c>
      <c r="AW143" s="14" t="s">
        <v>33</v>
      </c>
      <c r="AX143" s="14" t="s">
        <v>72</v>
      </c>
      <c r="AY143" s="245" t="s">
        <v>124</v>
      </c>
    </row>
    <row r="144" spans="1:51" s="15" customFormat="1" ht="12">
      <c r="A144" s="15"/>
      <c r="B144" s="246"/>
      <c r="C144" s="247"/>
      <c r="D144" s="226" t="s">
        <v>136</v>
      </c>
      <c r="E144" s="248" t="s">
        <v>19</v>
      </c>
      <c r="F144" s="249" t="s">
        <v>167</v>
      </c>
      <c r="G144" s="247"/>
      <c r="H144" s="250">
        <v>12.06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136</v>
      </c>
      <c r="AU144" s="256" t="s">
        <v>132</v>
      </c>
      <c r="AV144" s="15" t="s">
        <v>131</v>
      </c>
      <c r="AW144" s="15" t="s">
        <v>33</v>
      </c>
      <c r="AX144" s="15" t="s">
        <v>80</v>
      </c>
      <c r="AY144" s="256" t="s">
        <v>124</v>
      </c>
    </row>
    <row r="145" spans="1:65" s="2" customFormat="1" ht="24.15" customHeight="1">
      <c r="A145" s="40"/>
      <c r="B145" s="41"/>
      <c r="C145" s="206" t="s">
        <v>212</v>
      </c>
      <c r="D145" s="206" t="s">
        <v>126</v>
      </c>
      <c r="E145" s="207" t="s">
        <v>213</v>
      </c>
      <c r="F145" s="208" t="s">
        <v>214</v>
      </c>
      <c r="G145" s="209" t="s">
        <v>215</v>
      </c>
      <c r="H145" s="210">
        <v>20</v>
      </c>
      <c r="I145" s="211"/>
      <c r="J145" s="212">
        <f>ROUND(I145*H145,2)</f>
        <v>0</v>
      </c>
      <c r="K145" s="208" t="s">
        <v>130</v>
      </c>
      <c r="L145" s="46"/>
      <c r="M145" s="213" t="s">
        <v>19</v>
      </c>
      <c r="N145" s="214" t="s">
        <v>44</v>
      </c>
      <c r="O145" s="86"/>
      <c r="P145" s="215">
        <f>O145*H145</f>
        <v>0</v>
      </c>
      <c r="Q145" s="215">
        <v>0.00056</v>
      </c>
      <c r="R145" s="215">
        <f>Q145*H145</f>
        <v>0.011199999999999998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131</v>
      </c>
      <c r="AT145" s="217" t="s">
        <v>126</v>
      </c>
      <c r="AU145" s="217" t="s">
        <v>132</v>
      </c>
      <c r="AY145" s="19" t="s">
        <v>124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132</v>
      </c>
      <c r="BK145" s="218">
        <f>ROUND(I145*H145,2)</f>
        <v>0</v>
      </c>
      <c r="BL145" s="19" t="s">
        <v>131</v>
      </c>
      <c r="BM145" s="217" t="s">
        <v>216</v>
      </c>
    </row>
    <row r="146" spans="1:47" s="2" customFormat="1" ht="12">
      <c r="A146" s="40"/>
      <c r="B146" s="41"/>
      <c r="C146" s="42"/>
      <c r="D146" s="219" t="s">
        <v>134</v>
      </c>
      <c r="E146" s="42"/>
      <c r="F146" s="220" t="s">
        <v>217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134</v>
      </c>
      <c r="AU146" s="19" t="s">
        <v>132</v>
      </c>
    </row>
    <row r="147" spans="1:51" s="13" customFormat="1" ht="12">
      <c r="A147" s="13"/>
      <c r="B147" s="224"/>
      <c r="C147" s="225"/>
      <c r="D147" s="226" t="s">
        <v>136</v>
      </c>
      <c r="E147" s="227" t="s">
        <v>19</v>
      </c>
      <c r="F147" s="228" t="s">
        <v>218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136</v>
      </c>
      <c r="AU147" s="234" t="s">
        <v>132</v>
      </c>
      <c r="AV147" s="13" t="s">
        <v>80</v>
      </c>
      <c r="AW147" s="13" t="s">
        <v>33</v>
      </c>
      <c r="AX147" s="13" t="s">
        <v>72</v>
      </c>
      <c r="AY147" s="234" t="s">
        <v>124</v>
      </c>
    </row>
    <row r="148" spans="1:51" s="14" customFormat="1" ht="12">
      <c r="A148" s="14"/>
      <c r="B148" s="235"/>
      <c r="C148" s="236"/>
      <c r="D148" s="226" t="s">
        <v>136</v>
      </c>
      <c r="E148" s="237" t="s">
        <v>19</v>
      </c>
      <c r="F148" s="238" t="s">
        <v>219</v>
      </c>
      <c r="G148" s="236"/>
      <c r="H148" s="239">
        <v>10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136</v>
      </c>
      <c r="AU148" s="245" t="s">
        <v>132</v>
      </c>
      <c r="AV148" s="14" t="s">
        <v>132</v>
      </c>
      <c r="AW148" s="14" t="s">
        <v>33</v>
      </c>
      <c r="AX148" s="14" t="s">
        <v>72</v>
      </c>
      <c r="AY148" s="245" t="s">
        <v>124</v>
      </c>
    </row>
    <row r="149" spans="1:51" s="14" customFormat="1" ht="12">
      <c r="A149" s="14"/>
      <c r="B149" s="235"/>
      <c r="C149" s="236"/>
      <c r="D149" s="226" t="s">
        <v>136</v>
      </c>
      <c r="E149" s="237" t="s">
        <v>19</v>
      </c>
      <c r="F149" s="238" t="s">
        <v>220</v>
      </c>
      <c r="G149" s="236"/>
      <c r="H149" s="239">
        <v>10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136</v>
      </c>
      <c r="AU149" s="245" t="s">
        <v>132</v>
      </c>
      <c r="AV149" s="14" t="s">
        <v>132</v>
      </c>
      <c r="AW149" s="14" t="s">
        <v>33</v>
      </c>
      <c r="AX149" s="14" t="s">
        <v>72</v>
      </c>
      <c r="AY149" s="245" t="s">
        <v>124</v>
      </c>
    </row>
    <row r="150" spans="1:51" s="15" customFormat="1" ht="12">
      <c r="A150" s="15"/>
      <c r="B150" s="246"/>
      <c r="C150" s="247"/>
      <c r="D150" s="226" t="s">
        <v>136</v>
      </c>
      <c r="E150" s="248" t="s">
        <v>19</v>
      </c>
      <c r="F150" s="249" t="s">
        <v>167</v>
      </c>
      <c r="G150" s="247"/>
      <c r="H150" s="250">
        <v>20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136</v>
      </c>
      <c r="AU150" s="256" t="s">
        <v>132</v>
      </c>
      <c r="AV150" s="15" t="s">
        <v>131</v>
      </c>
      <c r="AW150" s="15" t="s">
        <v>33</v>
      </c>
      <c r="AX150" s="15" t="s">
        <v>80</v>
      </c>
      <c r="AY150" s="256" t="s">
        <v>124</v>
      </c>
    </row>
    <row r="151" spans="1:65" s="2" customFormat="1" ht="24.15" customHeight="1">
      <c r="A151" s="40"/>
      <c r="B151" s="41"/>
      <c r="C151" s="206" t="s">
        <v>8</v>
      </c>
      <c r="D151" s="206" t="s">
        <v>126</v>
      </c>
      <c r="E151" s="207" t="s">
        <v>221</v>
      </c>
      <c r="F151" s="208" t="s">
        <v>222</v>
      </c>
      <c r="G151" s="209" t="s">
        <v>129</v>
      </c>
      <c r="H151" s="210">
        <v>14</v>
      </c>
      <c r="I151" s="211"/>
      <c r="J151" s="212">
        <f>ROUND(I151*H151,2)</f>
        <v>0</v>
      </c>
      <c r="K151" s="208" t="s">
        <v>130</v>
      </c>
      <c r="L151" s="46"/>
      <c r="M151" s="213" t="s">
        <v>19</v>
      </c>
      <c r="N151" s="214" t="s">
        <v>44</v>
      </c>
      <c r="O151" s="86"/>
      <c r="P151" s="215">
        <f>O151*H151</f>
        <v>0</v>
      </c>
      <c r="Q151" s="215">
        <v>0.00195</v>
      </c>
      <c r="R151" s="215">
        <f>Q151*H151</f>
        <v>0.027299999999999998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131</v>
      </c>
      <c r="AT151" s="217" t="s">
        <v>126</v>
      </c>
      <c r="AU151" s="217" t="s">
        <v>132</v>
      </c>
      <c r="AY151" s="19" t="s">
        <v>124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132</v>
      </c>
      <c r="BK151" s="218">
        <f>ROUND(I151*H151,2)</f>
        <v>0</v>
      </c>
      <c r="BL151" s="19" t="s">
        <v>131</v>
      </c>
      <c r="BM151" s="217" t="s">
        <v>223</v>
      </c>
    </row>
    <row r="152" spans="1:47" s="2" customFormat="1" ht="12">
      <c r="A152" s="40"/>
      <c r="B152" s="41"/>
      <c r="C152" s="42"/>
      <c r="D152" s="219" t="s">
        <v>134</v>
      </c>
      <c r="E152" s="42"/>
      <c r="F152" s="220" t="s">
        <v>224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134</v>
      </c>
      <c r="AU152" s="19" t="s">
        <v>132</v>
      </c>
    </row>
    <row r="153" spans="1:51" s="13" customFormat="1" ht="12">
      <c r="A153" s="13"/>
      <c r="B153" s="224"/>
      <c r="C153" s="225"/>
      <c r="D153" s="226" t="s">
        <v>136</v>
      </c>
      <c r="E153" s="227" t="s">
        <v>19</v>
      </c>
      <c r="F153" s="228" t="s">
        <v>209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136</v>
      </c>
      <c r="AU153" s="234" t="s">
        <v>132</v>
      </c>
      <c r="AV153" s="13" t="s">
        <v>80</v>
      </c>
      <c r="AW153" s="13" t="s">
        <v>33</v>
      </c>
      <c r="AX153" s="13" t="s">
        <v>72</v>
      </c>
      <c r="AY153" s="234" t="s">
        <v>124</v>
      </c>
    </row>
    <row r="154" spans="1:51" s="13" customFormat="1" ht="12">
      <c r="A154" s="13"/>
      <c r="B154" s="224"/>
      <c r="C154" s="225"/>
      <c r="D154" s="226" t="s">
        <v>136</v>
      </c>
      <c r="E154" s="227" t="s">
        <v>19</v>
      </c>
      <c r="F154" s="228" t="s">
        <v>225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136</v>
      </c>
      <c r="AU154" s="234" t="s">
        <v>132</v>
      </c>
      <c r="AV154" s="13" t="s">
        <v>80</v>
      </c>
      <c r="AW154" s="13" t="s">
        <v>33</v>
      </c>
      <c r="AX154" s="13" t="s">
        <v>72</v>
      </c>
      <c r="AY154" s="234" t="s">
        <v>124</v>
      </c>
    </row>
    <row r="155" spans="1:51" s="14" customFormat="1" ht="12">
      <c r="A155" s="14"/>
      <c r="B155" s="235"/>
      <c r="C155" s="236"/>
      <c r="D155" s="226" t="s">
        <v>136</v>
      </c>
      <c r="E155" s="237" t="s">
        <v>19</v>
      </c>
      <c r="F155" s="238" t="s">
        <v>172</v>
      </c>
      <c r="G155" s="236"/>
      <c r="H155" s="239">
        <v>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136</v>
      </c>
      <c r="AU155" s="245" t="s">
        <v>132</v>
      </c>
      <c r="AV155" s="14" t="s">
        <v>132</v>
      </c>
      <c r="AW155" s="14" t="s">
        <v>33</v>
      </c>
      <c r="AX155" s="14" t="s">
        <v>72</v>
      </c>
      <c r="AY155" s="245" t="s">
        <v>124</v>
      </c>
    </row>
    <row r="156" spans="1:51" s="13" customFormat="1" ht="12">
      <c r="A156" s="13"/>
      <c r="B156" s="224"/>
      <c r="C156" s="225"/>
      <c r="D156" s="226" t="s">
        <v>136</v>
      </c>
      <c r="E156" s="227" t="s">
        <v>19</v>
      </c>
      <c r="F156" s="228" t="s">
        <v>226</v>
      </c>
      <c r="G156" s="225"/>
      <c r="H156" s="227" t="s">
        <v>19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136</v>
      </c>
      <c r="AU156" s="234" t="s">
        <v>132</v>
      </c>
      <c r="AV156" s="13" t="s">
        <v>80</v>
      </c>
      <c r="AW156" s="13" t="s">
        <v>33</v>
      </c>
      <c r="AX156" s="13" t="s">
        <v>72</v>
      </c>
      <c r="AY156" s="234" t="s">
        <v>124</v>
      </c>
    </row>
    <row r="157" spans="1:51" s="14" customFormat="1" ht="12">
      <c r="A157" s="14"/>
      <c r="B157" s="235"/>
      <c r="C157" s="236"/>
      <c r="D157" s="226" t="s">
        <v>136</v>
      </c>
      <c r="E157" s="237" t="s">
        <v>19</v>
      </c>
      <c r="F157" s="238" t="s">
        <v>172</v>
      </c>
      <c r="G157" s="236"/>
      <c r="H157" s="239">
        <v>7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136</v>
      </c>
      <c r="AU157" s="245" t="s">
        <v>132</v>
      </c>
      <c r="AV157" s="14" t="s">
        <v>132</v>
      </c>
      <c r="AW157" s="14" t="s">
        <v>33</v>
      </c>
      <c r="AX157" s="14" t="s">
        <v>72</v>
      </c>
      <c r="AY157" s="245" t="s">
        <v>124</v>
      </c>
    </row>
    <row r="158" spans="1:51" s="15" customFormat="1" ht="12">
      <c r="A158" s="15"/>
      <c r="B158" s="246"/>
      <c r="C158" s="247"/>
      <c r="D158" s="226" t="s">
        <v>136</v>
      </c>
      <c r="E158" s="248" t="s">
        <v>19</v>
      </c>
      <c r="F158" s="249" t="s">
        <v>167</v>
      </c>
      <c r="G158" s="247"/>
      <c r="H158" s="250">
        <v>14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136</v>
      </c>
      <c r="AU158" s="256" t="s">
        <v>132</v>
      </c>
      <c r="AV158" s="15" t="s">
        <v>131</v>
      </c>
      <c r="AW158" s="15" t="s">
        <v>33</v>
      </c>
      <c r="AX158" s="15" t="s">
        <v>80</v>
      </c>
      <c r="AY158" s="256" t="s">
        <v>124</v>
      </c>
    </row>
    <row r="159" spans="1:65" s="2" customFormat="1" ht="24.15" customHeight="1">
      <c r="A159" s="40"/>
      <c r="B159" s="41"/>
      <c r="C159" s="206" t="s">
        <v>227</v>
      </c>
      <c r="D159" s="206" t="s">
        <v>126</v>
      </c>
      <c r="E159" s="207" t="s">
        <v>228</v>
      </c>
      <c r="F159" s="208" t="s">
        <v>229</v>
      </c>
      <c r="G159" s="209" t="s">
        <v>129</v>
      </c>
      <c r="H159" s="210">
        <v>12.06</v>
      </c>
      <c r="I159" s="211"/>
      <c r="J159" s="212">
        <f>ROUND(I159*H159,2)</f>
        <v>0</v>
      </c>
      <c r="K159" s="208" t="s">
        <v>130</v>
      </c>
      <c r="L159" s="46"/>
      <c r="M159" s="213" t="s">
        <v>19</v>
      </c>
      <c r="N159" s="214" t="s">
        <v>44</v>
      </c>
      <c r="O159" s="86"/>
      <c r="P159" s="215">
        <f>O159*H159</f>
        <v>0</v>
      </c>
      <c r="Q159" s="215">
        <v>0.00285</v>
      </c>
      <c r="R159" s="215">
        <f>Q159*H159</f>
        <v>0.034371000000000006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131</v>
      </c>
      <c r="AT159" s="217" t="s">
        <v>126</v>
      </c>
      <c r="AU159" s="217" t="s">
        <v>132</v>
      </c>
      <c r="AY159" s="19" t="s">
        <v>124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132</v>
      </c>
      <c r="BK159" s="218">
        <f>ROUND(I159*H159,2)</f>
        <v>0</v>
      </c>
      <c r="BL159" s="19" t="s">
        <v>131</v>
      </c>
      <c r="BM159" s="217" t="s">
        <v>230</v>
      </c>
    </row>
    <row r="160" spans="1:47" s="2" customFormat="1" ht="12">
      <c r="A160" s="40"/>
      <c r="B160" s="41"/>
      <c r="C160" s="42"/>
      <c r="D160" s="219" t="s">
        <v>134</v>
      </c>
      <c r="E160" s="42"/>
      <c r="F160" s="220" t="s">
        <v>231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134</v>
      </c>
      <c r="AU160" s="19" t="s">
        <v>132</v>
      </c>
    </row>
    <row r="161" spans="1:65" s="2" customFormat="1" ht="21.75" customHeight="1">
      <c r="A161" s="40"/>
      <c r="B161" s="41"/>
      <c r="C161" s="206" t="s">
        <v>232</v>
      </c>
      <c r="D161" s="206" t="s">
        <v>126</v>
      </c>
      <c r="E161" s="207" t="s">
        <v>233</v>
      </c>
      <c r="F161" s="208" t="s">
        <v>234</v>
      </c>
      <c r="G161" s="209" t="s">
        <v>141</v>
      </c>
      <c r="H161" s="210">
        <v>5.844</v>
      </c>
      <c r="I161" s="211"/>
      <c r="J161" s="212">
        <f>ROUND(I161*H161,2)</f>
        <v>0</v>
      </c>
      <c r="K161" s="208" t="s">
        <v>130</v>
      </c>
      <c r="L161" s="46"/>
      <c r="M161" s="213" t="s">
        <v>19</v>
      </c>
      <c r="N161" s="214" t="s">
        <v>44</v>
      </c>
      <c r="O161" s="86"/>
      <c r="P161" s="215">
        <f>O161*H161</f>
        <v>0</v>
      </c>
      <c r="Q161" s="215">
        <v>0.00303</v>
      </c>
      <c r="R161" s="215">
        <f>Q161*H161</f>
        <v>0.017707320000000002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131</v>
      </c>
      <c r="AT161" s="217" t="s">
        <v>126</v>
      </c>
      <c r="AU161" s="217" t="s">
        <v>132</v>
      </c>
      <c r="AY161" s="19" t="s">
        <v>124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132</v>
      </c>
      <c r="BK161" s="218">
        <f>ROUND(I161*H161,2)</f>
        <v>0</v>
      </c>
      <c r="BL161" s="19" t="s">
        <v>131</v>
      </c>
      <c r="BM161" s="217" t="s">
        <v>235</v>
      </c>
    </row>
    <row r="162" spans="1:47" s="2" customFormat="1" ht="12">
      <c r="A162" s="40"/>
      <c r="B162" s="41"/>
      <c r="C162" s="42"/>
      <c r="D162" s="219" t="s">
        <v>134</v>
      </c>
      <c r="E162" s="42"/>
      <c r="F162" s="220" t="s">
        <v>236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134</v>
      </c>
      <c r="AU162" s="19" t="s">
        <v>132</v>
      </c>
    </row>
    <row r="163" spans="1:51" s="13" customFormat="1" ht="12">
      <c r="A163" s="13"/>
      <c r="B163" s="224"/>
      <c r="C163" s="225"/>
      <c r="D163" s="226" t="s">
        <v>136</v>
      </c>
      <c r="E163" s="227" t="s">
        <v>19</v>
      </c>
      <c r="F163" s="228" t="s">
        <v>209</v>
      </c>
      <c r="G163" s="225"/>
      <c r="H163" s="227" t="s">
        <v>19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136</v>
      </c>
      <c r="AU163" s="234" t="s">
        <v>132</v>
      </c>
      <c r="AV163" s="13" t="s">
        <v>80</v>
      </c>
      <c r="AW163" s="13" t="s">
        <v>33</v>
      </c>
      <c r="AX163" s="13" t="s">
        <v>72</v>
      </c>
      <c r="AY163" s="234" t="s">
        <v>124</v>
      </c>
    </row>
    <row r="164" spans="1:51" s="14" customFormat="1" ht="12">
      <c r="A164" s="14"/>
      <c r="B164" s="235"/>
      <c r="C164" s="236"/>
      <c r="D164" s="226" t="s">
        <v>136</v>
      </c>
      <c r="E164" s="237" t="s">
        <v>19</v>
      </c>
      <c r="F164" s="238" t="s">
        <v>237</v>
      </c>
      <c r="G164" s="236"/>
      <c r="H164" s="239">
        <v>2.922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136</v>
      </c>
      <c r="AU164" s="245" t="s">
        <v>132</v>
      </c>
      <c r="AV164" s="14" t="s">
        <v>132</v>
      </c>
      <c r="AW164" s="14" t="s">
        <v>33</v>
      </c>
      <c r="AX164" s="14" t="s">
        <v>72</v>
      </c>
      <c r="AY164" s="245" t="s">
        <v>124</v>
      </c>
    </row>
    <row r="165" spans="1:51" s="14" customFormat="1" ht="12">
      <c r="A165" s="14"/>
      <c r="B165" s="235"/>
      <c r="C165" s="236"/>
      <c r="D165" s="226" t="s">
        <v>136</v>
      </c>
      <c r="E165" s="237" t="s">
        <v>19</v>
      </c>
      <c r="F165" s="238" t="s">
        <v>238</v>
      </c>
      <c r="G165" s="236"/>
      <c r="H165" s="239">
        <v>2.922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136</v>
      </c>
      <c r="AU165" s="245" t="s">
        <v>132</v>
      </c>
      <c r="AV165" s="14" t="s">
        <v>132</v>
      </c>
      <c r="AW165" s="14" t="s">
        <v>33</v>
      </c>
      <c r="AX165" s="14" t="s">
        <v>72</v>
      </c>
      <c r="AY165" s="245" t="s">
        <v>124</v>
      </c>
    </row>
    <row r="166" spans="1:51" s="15" customFormat="1" ht="12">
      <c r="A166" s="15"/>
      <c r="B166" s="246"/>
      <c r="C166" s="247"/>
      <c r="D166" s="226" t="s">
        <v>136</v>
      </c>
      <c r="E166" s="248" t="s">
        <v>19</v>
      </c>
      <c r="F166" s="249" t="s">
        <v>167</v>
      </c>
      <c r="G166" s="247"/>
      <c r="H166" s="250">
        <v>5.844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136</v>
      </c>
      <c r="AU166" s="256" t="s">
        <v>132</v>
      </c>
      <c r="AV166" s="15" t="s">
        <v>131</v>
      </c>
      <c r="AW166" s="15" t="s">
        <v>33</v>
      </c>
      <c r="AX166" s="15" t="s">
        <v>80</v>
      </c>
      <c r="AY166" s="256" t="s">
        <v>124</v>
      </c>
    </row>
    <row r="167" spans="1:65" s="2" customFormat="1" ht="16.5" customHeight="1">
      <c r="A167" s="40"/>
      <c r="B167" s="41"/>
      <c r="C167" s="206" t="s">
        <v>239</v>
      </c>
      <c r="D167" s="206" t="s">
        <v>126</v>
      </c>
      <c r="E167" s="207" t="s">
        <v>240</v>
      </c>
      <c r="F167" s="208" t="s">
        <v>241</v>
      </c>
      <c r="G167" s="209" t="s">
        <v>129</v>
      </c>
      <c r="H167" s="210">
        <v>106.24</v>
      </c>
      <c r="I167" s="211"/>
      <c r="J167" s="212">
        <f>ROUND(I167*H167,2)</f>
        <v>0</v>
      </c>
      <c r="K167" s="208" t="s">
        <v>130</v>
      </c>
      <c r="L167" s="46"/>
      <c r="M167" s="213" t="s">
        <v>19</v>
      </c>
      <c r="N167" s="214" t="s">
        <v>44</v>
      </c>
      <c r="O167" s="86"/>
      <c r="P167" s="215">
        <f>O167*H167</f>
        <v>0</v>
      </c>
      <c r="Q167" s="215">
        <v>0.1</v>
      </c>
      <c r="R167" s="215">
        <f>Q167*H167</f>
        <v>10.624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131</v>
      </c>
      <c r="AT167" s="217" t="s">
        <v>126</v>
      </c>
      <c r="AU167" s="217" t="s">
        <v>132</v>
      </c>
      <c r="AY167" s="19" t="s">
        <v>124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132</v>
      </c>
      <c r="BK167" s="218">
        <f>ROUND(I167*H167,2)</f>
        <v>0</v>
      </c>
      <c r="BL167" s="19" t="s">
        <v>131</v>
      </c>
      <c r="BM167" s="217" t="s">
        <v>242</v>
      </c>
    </row>
    <row r="168" spans="1:47" s="2" customFormat="1" ht="12">
      <c r="A168" s="40"/>
      <c r="B168" s="41"/>
      <c r="C168" s="42"/>
      <c r="D168" s="219" t="s">
        <v>134</v>
      </c>
      <c r="E168" s="42"/>
      <c r="F168" s="220" t="s">
        <v>243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134</v>
      </c>
      <c r="AU168" s="19" t="s">
        <v>132</v>
      </c>
    </row>
    <row r="169" spans="1:65" s="2" customFormat="1" ht="24.15" customHeight="1">
      <c r="A169" s="40"/>
      <c r="B169" s="41"/>
      <c r="C169" s="206" t="s">
        <v>244</v>
      </c>
      <c r="D169" s="206" t="s">
        <v>126</v>
      </c>
      <c r="E169" s="207" t="s">
        <v>245</v>
      </c>
      <c r="F169" s="208" t="s">
        <v>246</v>
      </c>
      <c r="G169" s="209" t="s">
        <v>129</v>
      </c>
      <c r="H169" s="210">
        <v>53.12</v>
      </c>
      <c r="I169" s="211"/>
      <c r="J169" s="212">
        <f>ROUND(I169*H169,2)</f>
        <v>0</v>
      </c>
      <c r="K169" s="208" t="s">
        <v>130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0.02</v>
      </c>
      <c r="R169" s="215">
        <f>Q169*H169</f>
        <v>1.0624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131</v>
      </c>
      <c r="AT169" s="217" t="s">
        <v>126</v>
      </c>
      <c r="AU169" s="217" t="s">
        <v>132</v>
      </c>
      <c r="AY169" s="19" t="s">
        <v>124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132</v>
      </c>
      <c r="BK169" s="218">
        <f>ROUND(I169*H169,2)</f>
        <v>0</v>
      </c>
      <c r="BL169" s="19" t="s">
        <v>131</v>
      </c>
      <c r="BM169" s="217" t="s">
        <v>247</v>
      </c>
    </row>
    <row r="170" spans="1:47" s="2" customFormat="1" ht="12">
      <c r="A170" s="40"/>
      <c r="B170" s="41"/>
      <c r="C170" s="42"/>
      <c r="D170" s="219" t="s">
        <v>134</v>
      </c>
      <c r="E170" s="42"/>
      <c r="F170" s="220" t="s">
        <v>248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134</v>
      </c>
      <c r="AU170" s="19" t="s">
        <v>132</v>
      </c>
    </row>
    <row r="171" spans="1:51" s="14" customFormat="1" ht="12">
      <c r="A171" s="14"/>
      <c r="B171" s="235"/>
      <c r="C171" s="236"/>
      <c r="D171" s="226" t="s">
        <v>136</v>
      </c>
      <c r="E171" s="237" t="s">
        <v>19</v>
      </c>
      <c r="F171" s="238" t="s">
        <v>249</v>
      </c>
      <c r="G171" s="236"/>
      <c r="H171" s="239">
        <v>53.12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136</v>
      </c>
      <c r="AU171" s="245" t="s">
        <v>132</v>
      </c>
      <c r="AV171" s="14" t="s">
        <v>132</v>
      </c>
      <c r="AW171" s="14" t="s">
        <v>33</v>
      </c>
      <c r="AX171" s="14" t="s">
        <v>80</v>
      </c>
      <c r="AY171" s="245" t="s">
        <v>124</v>
      </c>
    </row>
    <row r="172" spans="1:65" s="2" customFormat="1" ht="16.5" customHeight="1">
      <c r="A172" s="40"/>
      <c r="B172" s="41"/>
      <c r="C172" s="206" t="s">
        <v>250</v>
      </c>
      <c r="D172" s="206" t="s">
        <v>126</v>
      </c>
      <c r="E172" s="207" t="s">
        <v>251</v>
      </c>
      <c r="F172" s="208" t="s">
        <v>252</v>
      </c>
      <c r="G172" s="209" t="s">
        <v>129</v>
      </c>
      <c r="H172" s="210">
        <v>106.24</v>
      </c>
      <c r="I172" s="211"/>
      <c r="J172" s="212">
        <f>ROUND(I172*H172,2)</f>
        <v>0</v>
      </c>
      <c r="K172" s="208" t="s">
        <v>130</v>
      </c>
      <c r="L172" s="46"/>
      <c r="M172" s="213" t="s">
        <v>19</v>
      </c>
      <c r="N172" s="214" t="s">
        <v>44</v>
      </c>
      <c r="O172" s="86"/>
      <c r="P172" s="215">
        <f>O172*H172</f>
        <v>0</v>
      </c>
      <c r="Q172" s="215">
        <v>0.00013</v>
      </c>
      <c r="R172" s="215">
        <f>Q172*H172</f>
        <v>0.013811199999999997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131</v>
      </c>
      <c r="AT172" s="217" t="s">
        <v>126</v>
      </c>
      <c r="AU172" s="217" t="s">
        <v>132</v>
      </c>
      <c r="AY172" s="19" t="s">
        <v>124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132</v>
      </c>
      <c r="BK172" s="218">
        <f>ROUND(I172*H172,2)</f>
        <v>0</v>
      </c>
      <c r="BL172" s="19" t="s">
        <v>131</v>
      </c>
      <c r="BM172" s="217" t="s">
        <v>253</v>
      </c>
    </row>
    <row r="173" spans="1:47" s="2" customFormat="1" ht="12">
      <c r="A173" s="40"/>
      <c r="B173" s="41"/>
      <c r="C173" s="42"/>
      <c r="D173" s="219" t="s">
        <v>134</v>
      </c>
      <c r="E173" s="42"/>
      <c r="F173" s="220" t="s">
        <v>254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134</v>
      </c>
      <c r="AU173" s="19" t="s">
        <v>132</v>
      </c>
    </row>
    <row r="174" spans="1:51" s="13" customFormat="1" ht="12">
      <c r="A174" s="13"/>
      <c r="B174" s="224"/>
      <c r="C174" s="225"/>
      <c r="D174" s="226" t="s">
        <v>136</v>
      </c>
      <c r="E174" s="227" t="s">
        <v>19</v>
      </c>
      <c r="F174" s="228" t="s">
        <v>209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136</v>
      </c>
      <c r="AU174" s="234" t="s">
        <v>132</v>
      </c>
      <c r="AV174" s="13" t="s">
        <v>80</v>
      </c>
      <c r="AW174" s="13" t="s">
        <v>33</v>
      </c>
      <c r="AX174" s="13" t="s">
        <v>72</v>
      </c>
      <c r="AY174" s="234" t="s">
        <v>124</v>
      </c>
    </row>
    <row r="175" spans="1:51" s="14" customFormat="1" ht="12">
      <c r="A175" s="14"/>
      <c r="B175" s="235"/>
      <c r="C175" s="236"/>
      <c r="D175" s="226" t="s">
        <v>136</v>
      </c>
      <c r="E175" s="237" t="s">
        <v>19</v>
      </c>
      <c r="F175" s="238" t="s">
        <v>255</v>
      </c>
      <c r="G175" s="236"/>
      <c r="H175" s="239">
        <v>53.12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136</v>
      </c>
      <c r="AU175" s="245" t="s">
        <v>132</v>
      </c>
      <c r="AV175" s="14" t="s">
        <v>132</v>
      </c>
      <c r="AW175" s="14" t="s">
        <v>33</v>
      </c>
      <c r="AX175" s="14" t="s">
        <v>72</v>
      </c>
      <c r="AY175" s="245" t="s">
        <v>124</v>
      </c>
    </row>
    <row r="176" spans="1:51" s="14" customFormat="1" ht="12">
      <c r="A176" s="14"/>
      <c r="B176" s="235"/>
      <c r="C176" s="236"/>
      <c r="D176" s="226" t="s">
        <v>136</v>
      </c>
      <c r="E176" s="237" t="s">
        <v>19</v>
      </c>
      <c r="F176" s="238" t="s">
        <v>256</v>
      </c>
      <c r="G176" s="236"/>
      <c r="H176" s="239">
        <v>53.12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136</v>
      </c>
      <c r="AU176" s="245" t="s">
        <v>132</v>
      </c>
      <c r="AV176" s="14" t="s">
        <v>132</v>
      </c>
      <c r="AW176" s="14" t="s">
        <v>33</v>
      </c>
      <c r="AX176" s="14" t="s">
        <v>72</v>
      </c>
      <c r="AY176" s="245" t="s">
        <v>124</v>
      </c>
    </row>
    <row r="177" spans="1:51" s="15" customFormat="1" ht="12">
      <c r="A177" s="15"/>
      <c r="B177" s="246"/>
      <c r="C177" s="247"/>
      <c r="D177" s="226" t="s">
        <v>136</v>
      </c>
      <c r="E177" s="248" t="s">
        <v>19</v>
      </c>
      <c r="F177" s="249" t="s">
        <v>167</v>
      </c>
      <c r="G177" s="247"/>
      <c r="H177" s="250">
        <v>106.24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136</v>
      </c>
      <c r="AU177" s="256" t="s">
        <v>132</v>
      </c>
      <c r="AV177" s="15" t="s">
        <v>131</v>
      </c>
      <c r="AW177" s="15" t="s">
        <v>33</v>
      </c>
      <c r="AX177" s="15" t="s">
        <v>80</v>
      </c>
      <c r="AY177" s="256" t="s">
        <v>124</v>
      </c>
    </row>
    <row r="178" spans="1:65" s="2" customFormat="1" ht="24.15" customHeight="1">
      <c r="A178" s="40"/>
      <c r="B178" s="41"/>
      <c r="C178" s="206" t="s">
        <v>7</v>
      </c>
      <c r="D178" s="206" t="s">
        <v>126</v>
      </c>
      <c r="E178" s="207" t="s">
        <v>257</v>
      </c>
      <c r="F178" s="208" t="s">
        <v>258</v>
      </c>
      <c r="G178" s="209" t="s">
        <v>259</v>
      </c>
      <c r="H178" s="210">
        <v>98.4</v>
      </c>
      <c r="I178" s="211"/>
      <c r="J178" s="212">
        <f>ROUND(I178*H178,2)</f>
        <v>0</v>
      </c>
      <c r="K178" s="208" t="s">
        <v>130</v>
      </c>
      <c r="L178" s="46"/>
      <c r="M178" s="213" t="s">
        <v>19</v>
      </c>
      <c r="N178" s="214" t="s">
        <v>44</v>
      </c>
      <c r="O178" s="86"/>
      <c r="P178" s="215">
        <f>O178*H178</f>
        <v>0</v>
      </c>
      <c r="Q178" s="215">
        <v>2E-05</v>
      </c>
      <c r="R178" s="215">
        <f>Q178*H178</f>
        <v>0.001968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131</v>
      </c>
      <c r="AT178" s="217" t="s">
        <v>126</v>
      </c>
      <c r="AU178" s="217" t="s">
        <v>132</v>
      </c>
      <c r="AY178" s="19" t="s">
        <v>124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132</v>
      </c>
      <c r="BK178" s="218">
        <f>ROUND(I178*H178,2)</f>
        <v>0</v>
      </c>
      <c r="BL178" s="19" t="s">
        <v>131</v>
      </c>
      <c r="BM178" s="217" t="s">
        <v>260</v>
      </c>
    </row>
    <row r="179" spans="1:47" s="2" customFormat="1" ht="12">
      <c r="A179" s="40"/>
      <c r="B179" s="41"/>
      <c r="C179" s="42"/>
      <c r="D179" s="219" t="s">
        <v>134</v>
      </c>
      <c r="E179" s="42"/>
      <c r="F179" s="220" t="s">
        <v>261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134</v>
      </c>
      <c r="AU179" s="19" t="s">
        <v>132</v>
      </c>
    </row>
    <row r="180" spans="1:51" s="13" customFormat="1" ht="12">
      <c r="A180" s="13"/>
      <c r="B180" s="224"/>
      <c r="C180" s="225"/>
      <c r="D180" s="226" t="s">
        <v>136</v>
      </c>
      <c r="E180" s="227" t="s">
        <v>19</v>
      </c>
      <c r="F180" s="228" t="s">
        <v>209</v>
      </c>
      <c r="G180" s="225"/>
      <c r="H180" s="227" t="s">
        <v>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136</v>
      </c>
      <c r="AU180" s="234" t="s">
        <v>132</v>
      </c>
      <c r="AV180" s="13" t="s">
        <v>80</v>
      </c>
      <c r="AW180" s="13" t="s">
        <v>33</v>
      </c>
      <c r="AX180" s="13" t="s">
        <v>72</v>
      </c>
      <c r="AY180" s="234" t="s">
        <v>124</v>
      </c>
    </row>
    <row r="181" spans="1:51" s="14" customFormat="1" ht="12">
      <c r="A181" s="14"/>
      <c r="B181" s="235"/>
      <c r="C181" s="236"/>
      <c r="D181" s="226" t="s">
        <v>136</v>
      </c>
      <c r="E181" s="237" t="s">
        <v>19</v>
      </c>
      <c r="F181" s="238" t="s">
        <v>262</v>
      </c>
      <c r="G181" s="236"/>
      <c r="H181" s="239">
        <v>31.35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136</v>
      </c>
      <c r="AU181" s="245" t="s">
        <v>132</v>
      </c>
      <c r="AV181" s="14" t="s">
        <v>132</v>
      </c>
      <c r="AW181" s="14" t="s">
        <v>33</v>
      </c>
      <c r="AX181" s="14" t="s">
        <v>72</v>
      </c>
      <c r="AY181" s="245" t="s">
        <v>124</v>
      </c>
    </row>
    <row r="182" spans="1:51" s="14" customFormat="1" ht="12">
      <c r="A182" s="14"/>
      <c r="B182" s="235"/>
      <c r="C182" s="236"/>
      <c r="D182" s="226" t="s">
        <v>136</v>
      </c>
      <c r="E182" s="237" t="s">
        <v>19</v>
      </c>
      <c r="F182" s="238" t="s">
        <v>263</v>
      </c>
      <c r="G182" s="236"/>
      <c r="H182" s="239">
        <v>17.85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136</v>
      </c>
      <c r="AU182" s="245" t="s">
        <v>132</v>
      </c>
      <c r="AV182" s="14" t="s">
        <v>132</v>
      </c>
      <c r="AW182" s="14" t="s">
        <v>33</v>
      </c>
      <c r="AX182" s="14" t="s">
        <v>72</v>
      </c>
      <c r="AY182" s="245" t="s">
        <v>124</v>
      </c>
    </row>
    <row r="183" spans="1:51" s="14" customFormat="1" ht="12">
      <c r="A183" s="14"/>
      <c r="B183" s="235"/>
      <c r="C183" s="236"/>
      <c r="D183" s="226" t="s">
        <v>136</v>
      </c>
      <c r="E183" s="237" t="s">
        <v>19</v>
      </c>
      <c r="F183" s="238" t="s">
        <v>264</v>
      </c>
      <c r="G183" s="236"/>
      <c r="H183" s="239">
        <v>31.35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136</v>
      </c>
      <c r="AU183" s="245" t="s">
        <v>132</v>
      </c>
      <c r="AV183" s="14" t="s">
        <v>132</v>
      </c>
      <c r="AW183" s="14" t="s">
        <v>33</v>
      </c>
      <c r="AX183" s="14" t="s">
        <v>72</v>
      </c>
      <c r="AY183" s="245" t="s">
        <v>124</v>
      </c>
    </row>
    <row r="184" spans="1:51" s="14" customFormat="1" ht="12">
      <c r="A184" s="14"/>
      <c r="B184" s="235"/>
      <c r="C184" s="236"/>
      <c r="D184" s="226" t="s">
        <v>136</v>
      </c>
      <c r="E184" s="237" t="s">
        <v>19</v>
      </c>
      <c r="F184" s="238" t="s">
        <v>265</v>
      </c>
      <c r="G184" s="236"/>
      <c r="H184" s="239">
        <v>17.85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136</v>
      </c>
      <c r="AU184" s="245" t="s">
        <v>132</v>
      </c>
      <c r="AV184" s="14" t="s">
        <v>132</v>
      </c>
      <c r="AW184" s="14" t="s">
        <v>33</v>
      </c>
      <c r="AX184" s="14" t="s">
        <v>72</v>
      </c>
      <c r="AY184" s="245" t="s">
        <v>124</v>
      </c>
    </row>
    <row r="185" spans="1:51" s="15" customFormat="1" ht="12">
      <c r="A185" s="15"/>
      <c r="B185" s="246"/>
      <c r="C185" s="247"/>
      <c r="D185" s="226" t="s">
        <v>136</v>
      </c>
      <c r="E185" s="248" t="s">
        <v>19</v>
      </c>
      <c r="F185" s="249" t="s">
        <v>167</v>
      </c>
      <c r="G185" s="247"/>
      <c r="H185" s="250">
        <v>98.4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6" t="s">
        <v>136</v>
      </c>
      <c r="AU185" s="256" t="s">
        <v>132</v>
      </c>
      <c r="AV185" s="15" t="s">
        <v>131</v>
      </c>
      <c r="AW185" s="15" t="s">
        <v>33</v>
      </c>
      <c r="AX185" s="15" t="s">
        <v>80</v>
      </c>
      <c r="AY185" s="256" t="s">
        <v>124</v>
      </c>
    </row>
    <row r="186" spans="1:63" s="12" customFormat="1" ht="22.8" customHeight="1">
      <c r="A186" s="12"/>
      <c r="B186" s="190"/>
      <c r="C186" s="191"/>
      <c r="D186" s="192" t="s">
        <v>71</v>
      </c>
      <c r="E186" s="204" t="s">
        <v>181</v>
      </c>
      <c r="F186" s="204" t="s">
        <v>266</v>
      </c>
      <c r="G186" s="191"/>
      <c r="H186" s="191"/>
      <c r="I186" s="194"/>
      <c r="J186" s="205">
        <f>BK186</f>
        <v>0</v>
      </c>
      <c r="K186" s="191"/>
      <c r="L186" s="196"/>
      <c r="M186" s="197"/>
      <c r="N186" s="198"/>
      <c r="O186" s="198"/>
      <c r="P186" s="199">
        <f>SUM(P187:P227)</f>
        <v>0</v>
      </c>
      <c r="Q186" s="198"/>
      <c r="R186" s="199">
        <f>SUM(R187:R227)</f>
        <v>0.0090304</v>
      </c>
      <c r="S186" s="198"/>
      <c r="T186" s="200">
        <f>SUM(T187:T227)</f>
        <v>20.8030818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1" t="s">
        <v>80</v>
      </c>
      <c r="AT186" s="202" t="s">
        <v>71</v>
      </c>
      <c r="AU186" s="202" t="s">
        <v>80</v>
      </c>
      <c r="AY186" s="201" t="s">
        <v>124</v>
      </c>
      <c r="BK186" s="203">
        <f>SUM(BK187:BK227)</f>
        <v>0</v>
      </c>
    </row>
    <row r="187" spans="1:65" s="2" customFormat="1" ht="24.15" customHeight="1">
      <c r="A187" s="40"/>
      <c r="B187" s="41"/>
      <c r="C187" s="206" t="s">
        <v>267</v>
      </c>
      <c r="D187" s="206" t="s">
        <v>126</v>
      </c>
      <c r="E187" s="207" t="s">
        <v>268</v>
      </c>
      <c r="F187" s="208" t="s">
        <v>269</v>
      </c>
      <c r="G187" s="209" t="s">
        <v>129</v>
      </c>
      <c r="H187" s="210">
        <v>247</v>
      </c>
      <c r="I187" s="211"/>
      <c r="J187" s="212">
        <f>ROUND(I187*H187,2)</f>
        <v>0</v>
      </c>
      <c r="K187" s="208" t="s">
        <v>270</v>
      </c>
      <c r="L187" s="46"/>
      <c r="M187" s="213" t="s">
        <v>19</v>
      </c>
      <c r="N187" s="214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131</v>
      </c>
      <c r="AT187" s="217" t="s">
        <v>126</v>
      </c>
      <c r="AU187" s="217" t="s">
        <v>132</v>
      </c>
      <c r="AY187" s="19" t="s">
        <v>124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132</v>
      </c>
      <c r="BK187" s="218">
        <f>ROUND(I187*H187,2)</f>
        <v>0</v>
      </c>
      <c r="BL187" s="19" t="s">
        <v>131</v>
      </c>
      <c r="BM187" s="217" t="s">
        <v>271</v>
      </c>
    </row>
    <row r="188" spans="1:51" s="13" customFormat="1" ht="12">
      <c r="A188" s="13"/>
      <c r="B188" s="224"/>
      <c r="C188" s="225"/>
      <c r="D188" s="226" t="s">
        <v>136</v>
      </c>
      <c r="E188" s="227" t="s">
        <v>19</v>
      </c>
      <c r="F188" s="228" t="s">
        <v>209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136</v>
      </c>
      <c r="AU188" s="234" t="s">
        <v>132</v>
      </c>
      <c r="AV188" s="13" t="s">
        <v>80</v>
      </c>
      <c r="AW188" s="13" t="s">
        <v>33</v>
      </c>
      <c r="AX188" s="13" t="s">
        <v>72</v>
      </c>
      <c r="AY188" s="234" t="s">
        <v>124</v>
      </c>
    </row>
    <row r="189" spans="1:51" s="14" customFormat="1" ht="12">
      <c r="A189" s="14"/>
      <c r="B189" s="235"/>
      <c r="C189" s="236"/>
      <c r="D189" s="226" t="s">
        <v>136</v>
      </c>
      <c r="E189" s="237" t="s">
        <v>19</v>
      </c>
      <c r="F189" s="238" t="s">
        <v>272</v>
      </c>
      <c r="G189" s="236"/>
      <c r="H189" s="239">
        <v>247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136</v>
      </c>
      <c r="AU189" s="245" t="s">
        <v>132</v>
      </c>
      <c r="AV189" s="14" t="s">
        <v>132</v>
      </c>
      <c r="AW189" s="14" t="s">
        <v>33</v>
      </c>
      <c r="AX189" s="14" t="s">
        <v>80</v>
      </c>
      <c r="AY189" s="245" t="s">
        <v>124</v>
      </c>
    </row>
    <row r="190" spans="1:65" s="2" customFormat="1" ht="24.15" customHeight="1">
      <c r="A190" s="40"/>
      <c r="B190" s="41"/>
      <c r="C190" s="206" t="s">
        <v>273</v>
      </c>
      <c r="D190" s="206" t="s">
        <v>126</v>
      </c>
      <c r="E190" s="207" t="s">
        <v>274</v>
      </c>
      <c r="F190" s="208" t="s">
        <v>275</v>
      </c>
      <c r="G190" s="209" t="s">
        <v>129</v>
      </c>
      <c r="H190" s="210">
        <v>22230</v>
      </c>
      <c r="I190" s="211"/>
      <c r="J190" s="212">
        <f>ROUND(I190*H190,2)</f>
        <v>0</v>
      </c>
      <c r="K190" s="208" t="s">
        <v>270</v>
      </c>
      <c r="L190" s="46"/>
      <c r="M190" s="213" t="s">
        <v>19</v>
      </c>
      <c r="N190" s="214" t="s">
        <v>44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131</v>
      </c>
      <c r="AT190" s="217" t="s">
        <v>126</v>
      </c>
      <c r="AU190" s="217" t="s">
        <v>132</v>
      </c>
      <c r="AY190" s="19" t="s">
        <v>124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132</v>
      </c>
      <c r="BK190" s="218">
        <f>ROUND(I190*H190,2)</f>
        <v>0</v>
      </c>
      <c r="BL190" s="19" t="s">
        <v>131</v>
      </c>
      <c r="BM190" s="217" t="s">
        <v>276</v>
      </c>
    </row>
    <row r="191" spans="1:51" s="13" customFormat="1" ht="12">
      <c r="A191" s="13"/>
      <c r="B191" s="224"/>
      <c r="C191" s="225"/>
      <c r="D191" s="226" t="s">
        <v>136</v>
      </c>
      <c r="E191" s="227" t="s">
        <v>19</v>
      </c>
      <c r="F191" s="228" t="s">
        <v>277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136</v>
      </c>
      <c r="AU191" s="234" t="s">
        <v>132</v>
      </c>
      <c r="AV191" s="13" t="s">
        <v>80</v>
      </c>
      <c r="AW191" s="13" t="s">
        <v>33</v>
      </c>
      <c r="AX191" s="13" t="s">
        <v>72</v>
      </c>
      <c r="AY191" s="234" t="s">
        <v>124</v>
      </c>
    </row>
    <row r="192" spans="1:51" s="14" customFormat="1" ht="12">
      <c r="A192" s="14"/>
      <c r="B192" s="235"/>
      <c r="C192" s="236"/>
      <c r="D192" s="226" t="s">
        <v>136</v>
      </c>
      <c r="E192" s="237" t="s">
        <v>19</v>
      </c>
      <c r="F192" s="238" t="s">
        <v>278</v>
      </c>
      <c r="G192" s="236"/>
      <c r="H192" s="239">
        <v>22230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136</v>
      </c>
      <c r="AU192" s="245" t="s">
        <v>132</v>
      </c>
      <c r="AV192" s="14" t="s">
        <v>132</v>
      </c>
      <c r="AW192" s="14" t="s">
        <v>33</v>
      </c>
      <c r="AX192" s="14" t="s">
        <v>80</v>
      </c>
      <c r="AY192" s="245" t="s">
        <v>124</v>
      </c>
    </row>
    <row r="193" spans="1:65" s="2" customFormat="1" ht="24.15" customHeight="1">
      <c r="A193" s="40"/>
      <c r="B193" s="41"/>
      <c r="C193" s="206" t="s">
        <v>279</v>
      </c>
      <c r="D193" s="206" t="s">
        <v>126</v>
      </c>
      <c r="E193" s="207" t="s">
        <v>280</v>
      </c>
      <c r="F193" s="208" t="s">
        <v>281</v>
      </c>
      <c r="G193" s="209" t="s">
        <v>129</v>
      </c>
      <c r="H193" s="210">
        <v>247</v>
      </c>
      <c r="I193" s="211"/>
      <c r="J193" s="212">
        <f>ROUND(I193*H193,2)</f>
        <v>0</v>
      </c>
      <c r="K193" s="208" t="s">
        <v>270</v>
      </c>
      <c r="L193" s="46"/>
      <c r="M193" s="213" t="s">
        <v>19</v>
      </c>
      <c r="N193" s="214" t="s">
        <v>44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131</v>
      </c>
      <c r="AT193" s="217" t="s">
        <v>126</v>
      </c>
      <c r="AU193" s="217" t="s">
        <v>132</v>
      </c>
      <c r="AY193" s="19" t="s">
        <v>124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132</v>
      </c>
      <c r="BK193" s="218">
        <f>ROUND(I193*H193,2)</f>
        <v>0</v>
      </c>
      <c r="BL193" s="19" t="s">
        <v>131</v>
      </c>
      <c r="BM193" s="217" t="s">
        <v>282</v>
      </c>
    </row>
    <row r="194" spans="1:65" s="2" customFormat="1" ht="24.15" customHeight="1">
      <c r="A194" s="40"/>
      <c r="B194" s="41"/>
      <c r="C194" s="206" t="s">
        <v>283</v>
      </c>
      <c r="D194" s="206" t="s">
        <v>126</v>
      </c>
      <c r="E194" s="207" t="s">
        <v>284</v>
      </c>
      <c r="F194" s="208" t="s">
        <v>285</v>
      </c>
      <c r="G194" s="209" t="s">
        <v>129</v>
      </c>
      <c r="H194" s="210">
        <v>53.12</v>
      </c>
      <c r="I194" s="211"/>
      <c r="J194" s="212">
        <f>ROUND(I194*H194,2)</f>
        <v>0</v>
      </c>
      <c r="K194" s="208" t="s">
        <v>130</v>
      </c>
      <c r="L194" s="46"/>
      <c r="M194" s="213" t="s">
        <v>19</v>
      </c>
      <c r="N194" s="214" t="s">
        <v>44</v>
      </c>
      <c r="O194" s="86"/>
      <c r="P194" s="215">
        <f>O194*H194</f>
        <v>0</v>
      </c>
      <c r="Q194" s="215">
        <v>0.00013</v>
      </c>
      <c r="R194" s="215">
        <f>Q194*H194</f>
        <v>0.006905599999999999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131</v>
      </c>
      <c r="AT194" s="217" t="s">
        <v>126</v>
      </c>
      <c r="AU194" s="217" t="s">
        <v>132</v>
      </c>
      <c r="AY194" s="19" t="s">
        <v>124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132</v>
      </c>
      <c r="BK194" s="218">
        <f>ROUND(I194*H194,2)</f>
        <v>0</v>
      </c>
      <c r="BL194" s="19" t="s">
        <v>131</v>
      </c>
      <c r="BM194" s="217" t="s">
        <v>286</v>
      </c>
    </row>
    <row r="195" spans="1:47" s="2" customFormat="1" ht="12">
      <c r="A195" s="40"/>
      <c r="B195" s="41"/>
      <c r="C195" s="42"/>
      <c r="D195" s="219" t="s">
        <v>134</v>
      </c>
      <c r="E195" s="42"/>
      <c r="F195" s="220" t="s">
        <v>287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134</v>
      </c>
      <c r="AU195" s="19" t="s">
        <v>132</v>
      </c>
    </row>
    <row r="196" spans="1:51" s="14" customFormat="1" ht="12">
      <c r="A196" s="14"/>
      <c r="B196" s="235"/>
      <c r="C196" s="236"/>
      <c r="D196" s="226" t="s">
        <v>136</v>
      </c>
      <c r="E196" s="237" t="s">
        <v>19</v>
      </c>
      <c r="F196" s="238" t="s">
        <v>288</v>
      </c>
      <c r="G196" s="236"/>
      <c r="H196" s="239">
        <v>53.12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136</v>
      </c>
      <c r="AU196" s="245" t="s">
        <v>132</v>
      </c>
      <c r="AV196" s="14" t="s">
        <v>132</v>
      </c>
      <c r="AW196" s="14" t="s">
        <v>33</v>
      </c>
      <c r="AX196" s="14" t="s">
        <v>80</v>
      </c>
      <c r="AY196" s="245" t="s">
        <v>124</v>
      </c>
    </row>
    <row r="197" spans="1:65" s="2" customFormat="1" ht="24.15" customHeight="1">
      <c r="A197" s="40"/>
      <c r="B197" s="41"/>
      <c r="C197" s="206" t="s">
        <v>289</v>
      </c>
      <c r="D197" s="206" t="s">
        <v>126</v>
      </c>
      <c r="E197" s="207" t="s">
        <v>290</v>
      </c>
      <c r="F197" s="208" t="s">
        <v>291</v>
      </c>
      <c r="G197" s="209" t="s">
        <v>129</v>
      </c>
      <c r="H197" s="210">
        <v>53.12</v>
      </c>
      <c r="I197" s="211"/>
      <c r="J197" s="212">
        <f>ROUND(I197*H197,2)</f>
        <v>0</v>
      </c>
      <c r="K197" s="208" t="s">
        <v>130</v>
      </c>
      <c r="L197" s="46"/>
      <c r="M197" s="213" t="s">
        <v>19</v>
      </c>
      <c r="N197" s="214" t="s">
        <v>44</v>
      </c>
      <c r="O197" s="86"/>
      <c r="P197" s="215">
        <f>O197*H197</f>
        <v>0</v>
      </c>
      <c r="Q197" s="215">
        <v>4E-05</v>
      </c>
      <c r="R197" s="215">
        <f>Q197*H197</f>
        <v>0.0021248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131</v>
      </c>
      <c r="AT197" s="217" t="s">
        <v>126</v>
      </c>
      <c r="AU197" s="217" t="s">
        <v>132</v>
      </c>
      <c r="AY197" s="19" t="s">
        <v>124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132</v>
      </c>
      <c r="BK197" s="218">
        <f>ROUND(I197*H197,2)</f>
        <v>0</v>
      </c>
      <c r="BL197" s="19" t="s">
        <v>131</v>
      </c>
      <c r="BM197" s="217" t="s">
        <v>292</v>
      </c>
    </row>
    <row r="198" spans="1:47" s="2" customFormat="1" ht="12">
      <c r="A198" s="40"/>
      <c r="B198" s="41"/>
      <c r="C198" s="42"/>
      <c r="D198" s="219" t="s">
        <v>134</v>
      </c>
      <c r="E198" s="42"/>
      <c r="F198" s="220" t="s">
        <v>293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134</v>
      </c>
      <c r="AU198" s="19" t="s">
        <v>132</v>
      </c>
    </row>
    <row r="199" spans="1:51" s="14" customFormat="1" ht="12">
      <c r="A199" s="14"/>
      <c r="B199" s="235"/>
      <c r="C199" s="236"/>
      <c r="D199" s="226" t="s">
        <v>136</v>
      </c>
      <c r="E199" s="237" t="s">
        <v>19</v>
      </c>
      <c r="F199" s="238" t="s">
        <v>288</v>
      </c>
      <c r="G199" s="236"/>
      <c r="H199" s="239">
        <v>53.12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136</v>
      </c>
      <c r="AU199" s="245" t="s">
        <v>132</v>
      </c>
      <c r="AV199" s="14" t="s">
        <v>132</v>
      </c>
      <c r="AW199" s="14" t="s">
        <v>33</v>
      </c>
      <c r="AX199" s="14" t="s">
        <v>80</v>
      </c>
      <c r="AY199" s="245" t="s">
        <v>124</v>
      </c>
    </row>
    <row r="200" spans="1:65" s="2" customFormat="1" ht="16.5" customHeight="1">
      <c r="A200" s="40"/>
      <c r="B200" s="41"/>
      <c r="C200" s="206" t="s">
        <v>294</v>
      </c>
      <c r="D200" s="206" t="s">
        <v>126</v>
      </c>
      <c r="E200" s="207" t="s">
        <v>295</v>
      </c>
      <c r="F200" s="208" t="s">
        <v>296</v>
      </c>
      <c r="G200" s="209" t="s">
        <v>141</v>
      </c>
      <c r="H200" s="210">
        <v>7.368</v>
      </c>
      <c r="I200" s="211"/>
      <c r="J200" s="212">
        <f>ROUND(I200*H200,2)</f>
        <v>0</v>
      </c>
      <c r="K200" s="208" t="s">
        <v>130</v>
      </c>
      <c r="L200" s="46"/>
      <c r="M200" s="213" t="s">
        <v>19</v>
      </c>
      <c r="N200" s="214" t="s">
        <v>44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2.2</v>
      </c>
      <c r="T200" s="216">
        <f>S200*H200</f>
        <v>16.209600000000002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131</v>
      </c>
      <c r="AT200" s="217" t="s">
        <v>126</v>
      </c>
      <c r="AU200" s="217" t="s">
        <v>132</v>
      </c>
      <c r="AY200" s="19" t="s">
        <v>124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132</v>
      </c>
      <c r="BK200" s="218">
        <f>ROUND(I200*H200,2)</f>
        <v>0</v>
      </c>
      <c r="BL200" s="19" t="s">
        <v>131</v>
      </c>
      <c r="BM200" s="217" t="s">
        <v>297</v>
      </c>
    </row>
    <row r="201" spans="1:47" s="2" customFormat="1" ht="12">
      <c r="A201" s="40"/>
      <c r="B201" s="41"/>
      <c r="C201" s="42"/>
      <c r="D201" s="219" t="s">
        <v>134</v>
      </c>
      <c r="E201" s="42"/>
      <c r="F201" s="220" t="s">
        <v>298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134</v>
      </c>
      <c r="AU201" s="19" t="s">
        <v>132</v>
      </c>
    </row>
    <row r="202" spans="1:51" s="13" customFormat="1" ht="12">
      <c r="A202" s="13"/>
      <c r="B202" s="224"/>
      <c r="C202" s="225"/>
      <c r="D202" s="226" t="s">
        <v>136</v>
      </c>
      <c r="E202" s="227" t="s">
        <v>19</v>
      </c>
      <c r="F202" s="228" t="s">
        <v>209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136</v>
      </c>
      <c r="AU202" s="234" t="s">
        <v>132</v>
      </c>
      <c r="AV202" s="13" t="s">
        <v>80</v>
      </c>
      <c r="AW202" s="13" t="s">
        <v>33</v>
      </c>
      <c r="AX202" s="13" t="s">
        <v>72</v>
      </c>
      <c r="AY202" s="234" t="s">
        <v>124</v>
      </c>
    </row>
    <row r="203" spans="1:51" s="14" customFormat="1" ht="12">
      <c r="A203" s="14"/>
      <c r="B203" s="235"/>
      <c r="C203" s="236"/>
      <c r="D203" s="226" t="s">
        <v>136</v>
      </c>
      <c r="E203" s="237" t="s">
        <v>19</v>
      </c>
      <c r="F203" s="238" t="s">
        <v>299</v>
      </c>
      <c r="G203" s="236"/>
      <c r="H203" s="239">
        <v>3.684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136</v>
      </c>
      <c r="AU203" s="245" t="s">
        <v>132</v>
      </c>
      <c r="AV203" s="14" t="s">
        <v>132</v>
      </c>
      <c r="AW203" s="14" t="s">
        <v>33</v>
      </c>
      <c r="AX203" s="14" t="s">
        <v>72</v>
      </c>
      <c r="AY203" s="245" t="s">
        <v>124</v>
      </c>
    </row>
    <row r="204" spans="1:51" s="14" customFormat="1" ht="12">
      <c r="A204" s="14"/>
      <c r="B204" s="235"/>
      <c r="C204" s="236"/>
      <c r="D204" s="226" t="s">
        <v>136</v>
      </c>
      <c r="E204" s="237" t="s">
        <v>19</v>
      </c>
      <c r="F204" s="238" t="s">
        <v>300</v>
      </c>
      <c r="G204" s="236"/>
      <c r="H204" s="239">
        <v>3.684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136</v>
      </c>
      <c r="AU204" s="245" t="s">
        <v>132</v>
      </c>
      <c r="AV204" s="14" t="s">
        <v>132</v>
      </c>
      <c r="AW204" s="14" t="s">
        <v>33</v>
      </c>
      <c r="AX204" s="14" t="s">
        <v>72</v>
      </c>
      <c r="AY204" s="245" t="s">
        <v>124</v>
      </c>
    </row>
    <row r="205" spans="1:51" s="15" customFormat="1" ht="12">
      <c r="A205" s="15"/>
      <c r="B205" s="246"/>
      <c r="C205" s="247"/>
      <c r="D205" s="226" t="s">
        <v>136</v>
      </c>
      <c r="E205" s="248" t="s">
        <v>19</v>
      </c>
      <c r="F205" s="249" t="s">
        <v>167</v>
      </c>
      <c r="G205" s="247"/>
      <c r="H205" s="250">
        <v>7.368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136</v>
      </c>
      <c r="AU205" s="256" t="s">
        <v>132</v>
      </c>
      <c r="AV205" s="15" t="s">
        <v>131</v>
      </c>
      <c r="AW205" s="15" t="s">
        <v>33</v>
      </c>
      <c r="AX205" s="15" t="s">
        <v>80</v>
      </c>
      <c r="AY205" s="256" t="s">
        <v>124</v>
      </c>
    </row>
    <row r="206" spans="1:65" s="2" customFormat="1" ht="24.15" customHeight="1">
      <c r="A206" s="40"/>
      <c r="B206" s="41"/>
      <c r="C206" s="206" t="s">
        <v>301</v>
      </c>
      <c r="D206" s="206" t="s">
        <v>126</v>
      </c>
      <c r="E206" s="207" t="s">
        <v>302</v>
      </c>
      <c r="F206" s="208" t="s">
        <v>303</v>
      </c>
      <c r="G206" s="209" t="s">
        <v>129</v>
      </c>
      <c r="H206" s="210">
        <v>105.26</v>
      </c>
      <c r="I206" s="211"/>
      <c r="J206" s="212">
        <f>ROUND(I206*H206,2)</f>
        <v>0</v>
      </c>
      <c r="K206" s="208" t="s">
        <v>130</v>
      </c>
      <c r="L206" s="46"/>
      <c r="M206" s="213" t="s">
        <v>19</v>
      </c>
      <c r="N206" s="214" t="s">
        <v>44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0.035</v>
      </c>
      <c r="T206" s="216">
        <f>S206*H206</f>
        <v>3.6841000000000004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131</v>
      </c>
      <c r="AT206" s="217" t="s">
        <v>126</v>
      </c>
      <c r="AU206" s="217" t="s">
        <v>132</v>
      </c>
      <c r="AY206" s="19" t="s">
        <v>124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132</v>
      </c>
      <c r="BK206" s="218">
        <f>ROUND(I206*H206,2)</f>
        <v>0</v>
      </c>
      <c r="BL206" s="19" t="s">
        <v>131</v>
      </c>
      <c r="BM206" s="217" t="s">
        <v>304</v>
      </c>
    </row>
    <row r="207" spans="1:47" s="2" customFormat="1" ht="12">
      <c r="A207" s="40"/>
      <c r="B207" s="41"/>
      <c r="C207" s="42"/>
      <c r="D207" s="219" t="s">
        <v>134</v>
      </c>
      <c r="E207" s="42"/>
      <c r="F207" s="220" t="s">
        <v>305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134</v>
      </c>
      <c r="AU207" s="19" t="s">
        <v>132</v>
      </c>
    </row>
    <row r="208" spans="1:51" s="13" customFormat="1" ht="12">
      <c r="A208" s="13"/>
      <c r="B208" s="224"/>
      <c r="C208" s="225"/>
      <c r="D208" s="226" t="s">
        <v>136</v>
      </c>
      <c r="E208" s="227" t="s">
        <v>19</v>
      </c>
      <c r="F208" s="228" t="s">
        <v>209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136</v>
      </c>
      <c r="AU208" s="234" t="s">
        <v>132</v>
      </c>
      <c r="AV208" s="13" t="s">
        <v>80</v>
      </c>
      <c r="AW208" s="13" t="s">
        <v>33</v>
      </c>
      <c r="AX208" s="13" t="s">
        <v>72</v>
      </c>
      <c r="AY208" s="234" t="s">
        <v>124</v>
      </c>
    </row>
    <row r="209" spans="1:51" s="14" customFormat="1" ht="12">
      <c r="A209" s="14"/>
      <c r="B209" s="235"/>
      <c r="C209" s="236"/>
      <c r="D209" s="226" t="s">
        <v>136</v>
      </c>
      <c r="E209" s="237" t="s">
        <v>19</v>
      </c>
      <c r="F209" s="238" t="s">
        <v>306</v>
      </c>
      <c r="G209" s="236"/>
      <c r="H209" s="239">
        <v>52.63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136</v>
      </c>
      <c r="AU209" s="245" t="s">
        <v>132</v>
      </c>
      <c r="AV209" s="14" t="s">
        <v>132</v>
      </c>
      <c r="AW209" s="14" t="s">
        <v>33</v>
      </c>
      <c r="AX209" s="14" t="s">
        <v>72</v>
      </c>
      <c r="AY209" s="245" t="s">
        <v>124</v>
      </c>
    </row>
    <row r="210" spans="1:51" s="14" customFormat="1" ht="12">
      <c r="A210" s="14"/>
      <c r="B210" s="235"/>
      <c r="C210" s="236"/>
      <c r="D210" s="226" t="s">
        <v>136</v>
      </c>
      <c r="E210" s="237" t="s">
        <v>19</v>
      </c>
      <c r="F210" s="238" t="s">
        <v>307</v>
      </c>
      <c r="G210" s="236"/>
      <c r="H210" s="239">
        <v>52.63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136</v>
      </c>
      <c r="AU210" s="245" t="s">
        <v>132</v>
      </c>
      <c r="AV210" s="14" t="s">
        <v>132</v>
      </c>
      <c r="AW210" s="14" t="s">
        <v>33</v>
      </c>
      <c r="AX210" s="14" t="s">
        <v>72</v>
      </c>
      <c r="AY210" s="245" t="s">
        <v>124</v>
      </c>
    </row>
    <row r="211" spans="1:51" s="15" customFormat="1" ht="12">
      <c r="A211" s="15"/>
      <c r="B211" s="246"/>
      <c r="C211" s="247"/>
      <c r="D211" s="226" t="s">
        <v>136</v>
      </c>
      <c r="E211" s="248" t="s">
        <v>19</v>
      </c>
      <c r="F211" s="249" t="s">
        <v>167</v>
      </c>
      <c r="G211" s="247"/>
      <c r="H211" s="250">
        <v>105.26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6" t="s">
        <v>136</v>
      </c>
      <c r="AU211" s="256" t="s">
        <v>132</v>
      </c>
      <c r="AV211" s="15" t="s">
        <v>131</v>
      </c>
      <c r="AW211" s="15" t="s">
        <v>33</v>
      </c>
      <c r="AX211" s="15" t="s">
        <v>80</v>
      </c>
      <c r="AY211" s="256" t="s">
        <v>124</v>
      </c>
    </row>
    <row r="212" spans="1:65" s="2" customFormat="1" ht="16.5" customHeight="1">
      <c r="A212" s="40"/>
      <c r="B212" s="41"/>
      <c r="C212" s="206" t="s">
        <v>308</v>
      </c>
      <c r="D212" s="206" t="s">
        <v>126</v>
      </c>
      <c r="E212" s="207" t="s">
        <v>309</v>
      </c>
      <c r="F212" s="208" t="s">
        <v>310</v>
      </c>
      <c r="G212" s="209" t="s">
        <v>259</v>
      </c>
      <c r="H212" s="210">
        <v>39.8</v>
      </c>
      <c r="I212" s="211"/>
      <c r="J212" s="212">
        <f>ROUND(I212*H212,2)</f>
        <v>0</v>
      </c>
      <c r="K212" s="208" t="s">
        <v>130</v>
      </c>
      <c r="L212" s="46"/>
      <c r="M212" s="213" t="s">
        <v>19</v>
      </c>
      <c r="N212" s="214" t="s">
        <v>44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0.009</v>
      </c>
      <c r="T212" s="216">
        <f>S212*H212</f>
        <v>0.35819999999999996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131</v>
      </c>
      <c r="AT212" s="217" t="s">
        <v>126</v>
      </c>
      <c r="AU212" s="217" t="s">
        <v>132</v>
      </c>
      <c r="AY212" s="19" t="s">
        <v>124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132</v>
      </c>
      <c r="BK212" s="218">
        <f>ROUND(I212*H212,2)</f>
        <v>0</v>
      </c>
      <c r="BL212" s="19" t="s">
        <v>131</v>
      </c>
      <c r="BM212" s="217" t="s">
        <v>311</v>
      </c>
    </row>
    <row r="213" spans="1:47" s="2" customFormat="1" ht="12">
      <c r="A213" s="40"/>
      <c r="B213" s="41"/>
      <c r="C213" s="42"/>
      <c r="D213" s="219" t="s">
        <v>134</v>
      </c>
      <c r="E213" s="42"/>
      <c r="F213" s="220" t="s">
        <v>312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134</v>
      </c>
      <c r="AU213" s="19" t="s">
        <v>132</v>
      </c>
    </row>
    <row r="214" spans="1:51" s="13" customFormat="1" ht="12">
      <c r="A214" s="13"/>
      <c r="B214" s="224"/>
      <c r="C214" s="225"/>
      <c r="D214" s="226" t="s">
        <v>136</v>
      </c>
      <c r="E214" s="227" t="s">
        <v>19</v>
      </c>
      <c r="F214" s="228" t="s">
        <v>209</v>
      </c>
      <c r="G214" s="225"/>
      <c r="H214" s="227" t="s">
        <v>19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136</v>
      </c>
      <c r="AU214" s="234" t="s">
        <v>132</v>
      </c>
      <c r="AV214" s="13" t="s">
        <v>80</v>
      </c>
      <c r="AW214" s="13" t="s">
        <v>33</v>
      </c>
      <c r="AX214" s="13" t="s">
        <v>72</v>
      </c>
      <c r="AY214" s="234" t="s">
        <v>124</v>
      </c>
    </row>
    <row r="215" spans="1:51" s="14" customFormat="1" ht="12">
      <c r="A215" s="14"/>
      <c r="B215" s="235"/>
      <c r="C215" s="236"/>
      <c r="D215" s="226" t="s">
        <v>136</v>
      </c>
      <c r="E215" s="237" t="s">
        <v>19</v>
      </c>
      <c r="F215" s="238" t="s">
        <v>313</v>
      </c>
      <c r="G215" s="236"/>
      <c r="H215" s="239">
        <v>19.9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136</v>
      </c>
      <c r="AU215" s="245" t="s">
        <v>132</v>
      </c>
      <c r="AV215" s="14" t="s">
        <v>132</v>
      </c>
      <c r="AW215" s="14" t="s">
        <v>33</v>
      </c>
      <c r="AX215" s="14" t="s">
        <v>72</v>
      </c>
      <c r="AY215" s="245" t="s">
        <v>124</v>
      </c>
    </row>
    <row r="216" spans="1:51" s="14" customFormat="1" ht="12">
      <c r="A216" s="14"/>
      <c r="B216" s="235"/>
      <c r="C216" s="236"/>
      <c r="D216" s="226" t="s">
        <v>136</v>
      </c>
      <c r="E216" s="237" t="s">
        <v>19</v>
      </c>
      <c r="F216" s="238" t="s">
        <v>314</v>
      </c>
      <c r="G216" s="236"/>
      <c r="H216" s="239">
        <v>19.9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136</v>
      </c>
      <c r="AU216" s="245" t="s">
        <v>132</v>
      </c>
      <c r="AV216" s="14" t="s">
        <v>132</v>
      </c>
      <c r="AW216" s="14" t="s">
        <v>33</v>
      </c>
      <c r="AX216" s="14" t="s">
        <v>72</v>
      </c>
      <c r="AY216" s="245" t="s">
        <v>124</v>
      </c>
    </row>
    <row r="217" spans="1:51" s="15" customFormat="1" ht="12">
      <c r="A217" s="15"/>
      <c r="B217" s="246"/>
      <c r="C217" s="247"/>
      <c r="D217" s="226" t="s">
        <v>136</v>
      </c>
      <c r="E217" s="248" t="s">
        <v>19</v>
      </c>
      <c r="F217" s="249" t="s">
        <v>167</v>
      </c>
      <c r="G217" s="247"/>
      <c r="H217" s="250">
        <v>39.8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136</v>
      </c>
      <c r="AU217" s="256" t="s">
        <v>132</v>
      </c>
      <c r="AV217" s="15" t="s">
        <v>131</v>
      </c>
      <c r="AW217" s="15" t="s">
        <v>33</v>
      </c>
      <c r="AX217" s="15" t="s">
        <v>80</v>
      </c>
      <c r="AY217" s="256" t="s">
        <v>124</v>
      </c>
    </row>
    <row r="218" spans="1:65" s="2" customFormat="1" ht="21.75" customHeight="1">
      <c r="A218" s="40"/>
      <c r="B218" s="41"/>
      <c r="C218" s="206" t="s">
        <v>315</v>
      </c>
      <c r="D218" s="206" t="s">
        <v>126</v>
      </c>
      <c r="E218" s="207" t="s">
        <v>316</v>
      </c>
      <c r="F218" s="208" t="s">
        <v>317</v>
      </c>
      <c r="G218" s="209" t="s">
        <v>129</v>
      </c>
      <c r="H218" s="210">
        <v>115.31</v>
      </c>
      <c r="I218" s="211"/>
      <c r="J218" s="212">
        <f>ROUND(I218*H218,2)</f>
        <v>0</v>
      </c>
      <c r="K218" s="208" t="s">
        <v>130</v>
      </c>
      <c r="L218" s="46"/>
      <c r="M218" s="213" t="s">
        <v>19</v>
      </c>
      <c r="N218" s="214" t="s">
        <v>44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0.00478</v>
      </c>
      <c r="T218" s="216">
        <f>S218*H218</f>
        <v>0.5511818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131</v>
      </c>
      <c r="AT218" s="217" t="s">
        <v>126</v>
      </c>
      <c r="AU218" s="217" t="s">
        <v>132</v>
      </c>
      <c r="AY218" s="19" t="s">
        <v>124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132</v>
      </c>
      <c r="BK218" s="218">
        <f>ROUND(I218*H218,2)</f>
        <v>0</v>
      </c>
      <c r="BL218" s="19" t="s">
        <v>131</v>
      </c>
      <c r="BM218" s="217" t="s">
        <v>318</v>
      </c>
    </row>
    <row r="219" spans="1:47" s="2" customFormat="1" ht="12">
      <c r="A219" s="40"/>
      <c r="B219" s="41"/>
      <c r="C219" s="42"/>
      <c r="D219" s="219" t="s">
        <v>134</v>
      </c>
      <c r="E219" s="42"/>
      <c r="F219" s="220" t="s">
        <v>319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134</v>
      </c>
      <c r="AU219" s="19" t="s">
        <v>132</v>
      </c>
    </row>
    <row r="220" spans="1:51" s="13" customFormat="1" ht="12">
      <c r="A220" s="13"/>
      <c r="B220" s="224"/>
      <c r="C220" s="225"/>
      <c r="D220" s="226" t="s">
        <v>136</v>
      </c>
      <c r="E220" s="227" t="s">
        <v>19</v>
      </c>
      <c r="F220" s="228" t="s">
        <v>209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136</v>
      </c>
      <c r="AU220" s="234" t="s">
        <v>132</v>
      </c>
      <c r="AV220" s="13" t="s">
        <v>80</v>
      </c>
      <c r="AW220" s="13" t="s">
        <v>33</v>
      </c>
      <c r="AX220" s="13" t="s">
        <v>72</v>
      </c>
      <c r="AY220" s="234" t="s">
        <v>124</v>
      </c>
    </row>
    <row r="221" spans="1:51" s="14" customFormat="1" ht="12">
      <c r="A221" s="14"/>
      <c r="B221" s="235"/>
      <c r="C221" s="236"/>
      <c r="D221" s="226" t="s">
        <v>136</v>
      </c>
      <c r="E221" s="237" t="s">
        <v>19</v>
      </c>
      <c r="F221" s="238" t="s">
        <v>320</v>
      </c>
      <c r="G221" s="236"/>
      <c r="H221" s="239">
        <v>52.63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136</v>
      </c>
      <c r="AU221" s="245" t="s">
        <v>132</v>
      </c>
      <c r="AV221" s="14" t="s">
        <v>132</v>
      </c>
      <c r="AW221" s="14" t="s">
        <v>33</v>
      </c>
      <c r="AX221" s="14" t="s">
        <v>72</v>
      </c>
      <c r="AY221" s="245" t="s">
        <v>124</v>
      </c>
    </row>
    <row r="222" spans="1:51" s="14" customFormat="1" ht="12">
      <c r="A222" s="14"/>
      <c r="B222" s="235"/>
      <c r="C222" s="236"/>
      <c r="D222" s="226" t="s">
        <v>136</v>
      </c>
      <c r="E222" s="237" t="s">
        <v>19</v>
      </c>
      <c r="F222" s="238" t="s">
        <v>321</v>
      </c>
      <c r="G222" s="236"/>
      <c r="H222" s="239">
        <v>5.025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136</v>
      </c>
      <c r="AU222" s="245" t="s">
        <v>132</v>
      </c>
      <c r="AV222" s="14" t="s">
        <v>132</v>
      </c>
      <c r="AW222" s="14" t="s">
        <v>33</v>
      </c>
      <c r="AX222" s="14" t="s">
        <v>72</v>
      </c>
      <c r="AY222" s="245" t="s">
        <v>124</v>
      </c>
    </row>
    <row r="223" spans="1:51" s="14" customFormat="1" ht="12">
      <c r="A223" s="14"/>
      <c r="B223" s="235"/>
      <c r="C223" s="236"/>
      <c r="D223" s="226" t="s">
        <v>136</v>
      </c>
      <c r="E223" s="237" t="s">
        <v>19</v>
      </c>
      <c r="F223" s="238" t="s">
        <v>322</v>
      </c>
      <c r="G223" s="236"/>
      <c r="H223" s="239">
        <v>52.63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136</v>
      </c>
      <c r="AU223" s="245" t="s">
        <v>132</v>
      </c>
      <c r="AV223" s="14" t="s">
        <v>132</v>
      </c>
      <c r="AW223" s="14" t="s">
        <v>33</v>
      </c>
      <c r="AX223" s="14" t="s">
        <v>72</v>
      </c>
      <c r="AY223" s="245" t="s">
        <v>124</v>
      </c>
    </row>
    <row r="224" spans="1:51" s="14" customFormat="1" ht="12">
      <c r="A224" s="14"/>
      <c r="B224" s="235"/>
      <c r="C224" s="236"/>
      <c r="D224" s="226" t="s">
        <v>136</v>
      </c>
      <c r="E224" s="237" t="s">
        <v>19</v>
      </c>
      <c r="F224" s="238" t="s">
        <v>323</v>
      </c>
      <c r="G224" s="236"/>
      <c r="H224" s="239">
        <v>5.025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136</v>
      </c>
      <c r="AU224" s="245" t="s">
        <v>132</v>
      </c>
      <c r="AV224" s="14" t="s">
        <v>132</v>
      </c>
      <c r="AW224" s="14" t="s">
        <v>33</v>
      </c>
      <c r="AX224" s="14" t="s">
        <v>72</v>
      </c>
      <c r="AY224" s="245" t="s">
        <v>124</v>
      </c>
    </row>
    <row r="225" spans="1:51" s="15" customFormat="1" ht="12">
      <c r="A225" s="15"/>
      <c r="B225" s="246"/>
      <c r="C225" s="247"/>
      <c r="D225" s="226" t="s">
        <v>136</v>
      </c>
      <c r="E225" s="248" t="s">
        <v>19</v>
      </c>
      <c r="F225" s="249" t="s">
        <v>167</v>
      </c>
      <c r="G225" s="247"/>
      <c r="H225" s="250">
        <v>115.31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136</v>
      </c>
      <c r="AU225" s="256" t="s">
        <v>132</v>
      </c>
      <c r="AV225" s="15" t="s">
        <v>131</v>
      </c>
      <c r="AW225" s="15" t="s">
        <v>33</v>
      </c>
      <c r="AX225" s="15" t="s">
        <v>80</v>
      </c>
      <c r="AY225" s="256" t="s">
        <v>124</v>
      </c>
    </row>
    <row r="226" spans="1:65" s="2" customFormat="1" ht="33" customHeight="1">
      <c r="A226" s="40"/>
      <c r="B226" s="41"/>
      <c r="C226" s="206" t="s">
        <v>324</v>
      </c>
      <c r="D226" s="206" t="s">
        <v>126</v>
      </c>
      <c r="E226" s="207" t="s">
        <v>325</v>
      </c>
      <c r="F226" s="208" t="s">
        <v>326</v>
      </c>
      <c r="G226" s="209" t="s">
        <v>129</v>
      </c>
      <c r="H226" s="210">
        <v>0.5</v>
      </c>
      <c r="I226" s="211"/>
      <c r="J226" s="212">
        <f>ROUND(I226*H226,2)</f>
        <v>0</v>
      </c>
      <c r="K226" s="208" t="s">
        <v>130</v>
      </c>
      <c r="L226" s="46"/>
      <c r="M226" s="213" t="s">
        <v>19</v>
      </c>
      <c r="N226" s="214" t="s">
        <v>44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131</v>
      </c>
      <c r="AT226" s="217" t="s">
        <v>126</v>
      </c>
      <c r="AU226" s="217" t="s">
        <v>132</v>
      </c>
      <c r="AY226" s="19" t="s">
        <v>124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132</v>
      </c>
      <c r="BK226" s="218">
        <f>ROUND(I226*H226,2)</f>
        <v>0</v>
      </c>
      <c r="BL226" s="19" t="s">
        <v>131</v>
      </c>
      <c r="BM226" s="217" t="s">
        <v>327</v>
      </c>
    </row>
    <row r="227" spans="1:47" s="2" customFormat="1" ht="12">
      <c r="A227" s="40"/>
      <c r="B227" s="41"/>
      <c r="C227" s="42"/>
      <c r="D227" s="219" t="s">
        <v>134</v>
      </c>
      <c r="E227" s="42"/>
      <c r="F227" s="220" t="s">
        <v>328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134</v>
      </c>
      <c r="AU227" s="19" t="s">
        <v>132</v>
      </c>
    </row>
    <row r="228" spans="1:63" s="12" customFormat="1" ht="22.8" customHeight="1">
      <c r="A228" s="12"/>
      <c r="B228" s="190"/>
      <c r="C228" s="191"/>
      <c r="D228" s="192" t="s">
        <v>71</v>
      </c>
      <c r="E228" s="204" t="s">
        <v>329</v>
      </c>
      <c r="F228" s="204" t="s">
        <v>330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SUM(P229:P242)</f>
        <v>0</v>
      </c>
      <c r="Q228" s="198"/>
      <c r="R228" s="199">
        <f>SUM(R229:R242)</f>
        <v>0</v>
      </c>
      <c r="S228" s="198"/>
      <c r="T228" s="200">
        <f>SUM(T229:T242)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80</v>
      </c>
      <c r="AT228" s="202" t="s">
        <v>71</v>
      </c>
      <c r="AU228" s="202" t="s">
        <v>80</v>
      </c>
      <c r="AY228" s="201" t="s">
        <v>124</v>
      </c>
      <c r="BK228" s="203">
        <f>SUM(BK229:BK242)</f>
        <v>0</v>
      </c>
    </row>
    <row r="229" spans="1:65" s="2" customFormat="1" ht="24.15" customHeight="1">
      <c r="A229" s="40"/>
      <c r="B229" s="41"/>
      <c r="C229" s="206" t="s">
        <v>331</v>
      </c>
      <c r="D229" s="206" t="s">
        <v>126</v>
      </c>
      <c r="E229" s="207" t="s">
        <v>332</v>
      </c>
      <c r="F229" s="208" t="s">
        <v>333</v>
      </c>
      <c r="G229" s="209" t="s">
        <v>334</v>
      </c>
      <c r="H229" s="210">
        <v>22.313</v>
      </c>
      <c r="I229" s="211"/>
      <c r="J229" s="212">
        <f>ROUND(I229*H229,2)</f>
        <v>0</v>
      </c>
      <c r="K229" s="208" t="s">
        <v>130</v>
      </c>
      <c r="L229" s="46"/>
      <c r="M229" s="213" t="s">
        <v>19</v>
      </c>
      <c r="N229" s="214" t="s">
        <v>44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131</v>
      </c>
      <c r="AT229" s="217" t="s">
        <v>126</v>
      </c>
      <c r="AU229" s="217" t="s">
        <v>132</v>
      </c>
      <c r="AY229" s="19" t="s">
        <v>124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132</v>
      </c>
      <c r="BK229" s="218">
        <f>ROUND(I229*H229,2)</f>
        <v>0</v>
      </c>
      <c r="BL229" s="19" t="s">
        <v>131</v>
      </c>
      <c r="BM229" s="217" t="s">
        <v>335</v>
      </c>
    </row>
    <row r="230" spans="1:47" s="2" customFormat="1" ht="12">
      <c r="A230" s="40"/>
      <c r="B230" s="41"/>
      <c r="C230" s="42"/>
      <c r="D230" s="219" t="s">
        <v>134</v>
      </c>
      <c r="E230" s="42"/>
      <c r="F230" s="220" t="s">
        <v>336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134</v>
      </c>
      <c r="AU230" s="19" t="s">
        <v>132</v>
      </c>
    </row>
    <row r="231" spans="1:65" s="2" customFormat="1" ht="21.75" customHeight="1">
      <c r="A231" s="40"/>
      <c r="B231" s="41"/>
      <c r="C231" s="206" t="s">
        <v>337</v>
      </c>
      <c r="D231" s="206" t="s">
        <v>126</v>
      </c>
      <c r="E231" s="207" t="s">
        <v>338</v>
      </c>
      <c r="F231" s="208" t="s">
        <v>339</v>
      </c>
      <c r="G231" s="209" t="s">
        <v>334</v>
      </c>
      <c r="H231" s="210">
        <v>22.313</v>
      </c>
      <c r="I231" s="211"/>
      <c r="J231" s="212">
        <f>ROUND(I231*H231,2)</f>
        <v>0</v>
      </c>
      <c r="K231" s="208" t="s">
        <v>130</v>
      </c>
      <c r="L231" s="46"/>
      <c r="M231" s="213" t="s">
        <v>19</v>
      </c>
      <c r="N231" s="214" t="s">
        <v>44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131</v>
      </c>
      <c r="AT231" s="217" t="s">
        <v>126</v>
      </c>
      <c r="AU231" s="217" t="s">
        <v>132</v>
      </c>
      <c r="AY231" s="19" t="s">
        <v>124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132</v>
      </c>
      <c r="BK231" s="218">
        <f>ROUND(I231*H231,2)</f>
        <v>0</v>
      </c>
      <c r="BL231" s="19" t="s">
        <v>131</v>
      </c>
      <c r="BM231" s="217" t="s">
        <v>340</v>
      </c>
    </row>
    <row r="232" spans="1:47" s="2" customFormat="1" ht="12">
      <c r="A232" s="40"/>
      <c r="B232" s="41"/>
      <c r="C232" s="42"/>
      <c r="D232" s="219" t="s">
        <v>134</v>
      </c>
      <c r="E232" s="42"/>
      <c r="F232" s="220" t="s">
        <v>341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134</v>
      </c>
      <c r="AU232" s="19" t="s">
        <v>132</v>
      </c>
    </row>
    <row r="233" spans="1:65" s="2" customFormat="1" ht="24.15" customHeight="1">
      <c r="A233" s="40"/>
      <c r="B233" s="41"/>
      <c r="C233" s="206" t="s">
        <v>342</v>
      </c>
      <c r="D233" s="206" t="s">
        <v>126</v>
      </c>
      <c r="E233" s="207" t="s">
        <v>343</v>
      </c>
      <c r="F233" s="208" t="s">
        <v>344</v>
      </c>
      <c r="G233" s="209" t="s">
        <v>334</v>
      </c>
      <c r="H233" s="210">
        <v>178.504</v>
      </c>
      <c r="I233" s="211"/>
      <c r="J233" s="212">
        <f>ROUND(I233*H233,2)</f>
        <v>0</v>
      </c>
      <c r="K233" s="208" t="s">
        <v>130</v>
      </c>
      <c r="L233" s="46"/>
      <c r="M233" s="213" t="s">
        <v>19</v>
      </c>
      <c r="N233" s="214" t="s">
        <v>44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131</v>
      </c>
      <c r="AT233" s="217" t="s">
        <v>126</v>
      </c>
      <c r="AU233" s="217" t="s">
        <v>132</v>
      </c>
      <c r="AY233" s="19" t="s">
        <v>124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132</v>
      </c>
      <c r="BK233" s="218">
        <f>ROUND(I233*H233,2)</f>
        <v>0</v>
      </c>
      <c r="BL233" s="19" t="s">
        <v>131</v>
      </c>
      <c r="BM233" s="217" t="s">
        <v>345</v>
      </c>
    </row>
    <row r="234" spans="1:47" s="2" customFormat="1" ht="12">
      <c r="A234" s="40"/>
      <c r="B234" s="41"/>
      <c r="C234" s="42"/>
      <c r="D234" s="219" t="s">
        <v>134</v>
      </c>
      <c r="E234" s="42"/>
      <c r="F234" s="220" t="s">
        <v>346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134</v>
      </c>
      <c r="AU234" s="19" t="s">
        <v>132</v>
      </c>
    </row>
    <row r="235" spans="1:51" s="13" customFormat="1" ht="12">
      <c r="A235" s="13"/>
      <c r="B235" s="224"/>
      <c r="C235" s="225"/>
      <c r="D235" s="226" t="s">
        <v>136</v>
      </c>
      <c r="E235" s="227" t="s">
        <v>19</v>
      </c>
      <c r="F235" s="228" t="s">
        <v>347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136</v>
      </c>
      <c r="AU235" s="234" t="s">
        <v>132</v>
      </c>
      <c r="AV235" s="13" t="s">
        <v>80</v>
      </c>
      <c r="AW235" s="13" t="s">
        <v>33</v>
      </c>
      <c r="AX235" s="13" t="s">
        <v>72</v>
      </c>
      <c r="AY235" s="234" t="s">
        <v>124</v>
      </c>
    </row>
    <row r="236" spans="1:51" s="14" customFormat="1" ht="12">
      <c r="A236" s="14"/>
      <c r="B236" s="235"/>
      <c r="C236" s="236"/>
      <c r="D236" s="226" t="s">
        <v>136</v>
      </c>
      <c r="E236" s="237" t="s">
        <v>19</v>
      </c>
      <c r="F236" s="238" t="s">
        <v>348</v>
      </c>
      <c r="G236" s="236"/>
      <c r="H236" s="239">
        <v>178.504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136</v>
      </c>
      <c r="AU236" s="245" t="s">
        <v>132</v>
      </c>
      <c r="AV236" s="14" t="s">
        <v>132</v>
      </c>
      <c r="AW236" s="14" t="s">
        <v>33</v>
      </c>
      <c r="AX236" s="14" t="s">
        <v>80</v>
      </c>
      <c r="AY236" s="245" t="s">
        <v>124</v>
      </c>
    </row>
    <row r="237" spans="1:65" s="2" customFormat="1" ht="24.15" customHeight="1">
      <c r="A237" s="40"/>
      <c r="B237" s="41"/>
      <c r="C237" s="206" t="s">
        <v>349</v>
      </c>
      <c r="D237" s="206" t="s">
        <v>126</v>
      </c>
      <c r="E237" s="207" t="s">
        <v>350</v>
      </c>
      <c r="F237" s="208" t="s">
        <v>351</v>
      </c>
      <c r="G237" s="209" t="s">
        <v>334</v>
      </c>
      <c r="H237" s="210">
        <v>20.933</v>
      </c>
      <c r="I237" s="211"/>
      <c r="J237" s="212">
        <f>ROUND(I237*H237,2)</f>
        <v>0</v>
      </c>
      <c r="K237" s="208" t="s">
        <v>130</v>
      </c>
      <c r="L237" s="46"/>
      <c r="M237" s="213" t="s">
        <v>19</v>
      </c>
      <c r="N237" s="214" t="s">
        <v>44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131</v>
      </c>
      <c r="AT237" s="217" t="s">
        <v>126</v>
      </c>
      <c r="AU237" s="217" t="s">
        <v>132</v>
      </c>
      <c r="AY237" s="19" t="s">
        <v>124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132</v>
      </c>
      <c r="BK237" s="218">
        <f>ROUND(I237*H237,2)</f>
        <v>0</v>
      </c>
      <c r="BL237" s="19" t="s">
        <v>131</v>
      </c>
      <c r="BM237" s="217" t="s">
        <v>352</v>
      </c>
    </row>
    <row r="238" spans="1:47" s="2" customFormat="1" ht="12">
      <c r="A238" s="40"/>
      <c r="B238" s="41"/>
      <c r="C238" s="42"/>
      <c r="D238" s="219" t="s">
        <v>134</v>
      </c>
      <c r="E238" s="42"/>
      <c r="F238" s="220" t="s">
        <v>353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134</v>
      </c>
      <c r="AU238" s="19" t="s">
        <v>132</v>
      </c>
    </row>
    <row r="239" spans="1:51" s="14" customFormat="1" ht="12">
      <c r="A239" s="14"/>
      <c r="B239" s="235"/>
      <c r="C239" s="236"/>
      <c r="D239" s="226" t="s">
        <v>136</v>
      </c>
      <c r="E239" s="237" t="s">
        <v>19</v>
      </c>
      <c r="F239" s="238" t="s">
        <v>354</v>
      </c>
      <c r="G239" s="236"/>
      <c r="H239" s="239">
        <v>20.933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136</v>
      </c>
      <c r="AU239" s="245" t="s">
        <v>132</v>
      </c>
      <c r="AV239" s="14" t="s">
        <v>132</v>
      </c>
      <c r="AW239" s="14" t="s">
        <v>33</v>
      </c>
      <c r="AX239" s="14" t="s">
        <v>80</v>
      </c>
      <c r="AY239" s="245" t="s">
        <v>124</v>
      </c>
    </row>
    <row r="240" spans="1:65" s="2" customFormat="1" ht="24.15" customHeight="1">
      <c r="A240" s="40"/>
      <c r="B240" s="41"/>
      <c r="C240" s="206" t="s">
        <v>355</v>
      </c>
      <c r="D240" s="206" t="s">
        <v>126</v>
      </c>
      <c r="E240" s="207" t="s">
        <v>356</v>
      </c>
      <c r="F240" s="208" t="s">
        <v>357</v>
      </c>
      <c r="G240" s="209" t="s">
        <v>334</v>
      </c>
      <c r="H240" s="210">
        <v>1.38</v>
      </c>
      <c r="I240" s="211"/>
      <c r="J240" s="212">
        <f>ROUND(I240*H240,2)</f>
        <v>0</v>
      </c>
      <c r="K240" s="208" t="s">
        <v>130</v>
      </c>
      <c r="L240" s="46"/>
      <c r="M240" s="213" t="s">
        <v>19</v>
      </c>
      <c r="N240" s="214" t="s">
        <v>44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131</v>
      </c>
      <c r="AT240" s="217" t="s">
        <v>126</v>
      </c>
      <c r="AU240" s="217" t="s">
        <v>132</v>
      </c>
      <c r="AY240" s="19" t="s">
        <v>124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132</v>
      </c>
      <c r="BK240" s="218">
        <f>ROUND(I240*H240,2)</f>
        <v>0</v>
      </c>
      <c r="BL240" s="19" t="s">
        <v>131</v>
      </c>
      <c r="BM240" s="217" t="s">
        <v>358</v>
      </c>
    </row>
    <row r="241" spans="1:47" s="2" customFormat="1" ht="12">
      <c r="A241" s="40"/>
      <c r="B241" s="41"/>
      <c r="C241" s="42"/>
      <c r="D241" s="219" t="s">
        <v>134</v>
      </c>
      <c r="E241" s="42"/>
      <c r="F241" s="220" t="s">
        <v>359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134</v>
      </c>
      <c r="AU241" s="19" t="s">
        <v>132</v>
      </c>
    </row>
    <row r="242" spans="1:51" s="14" customFormat="1" ht="12">
      <c r="A242" s="14"/>
      <c r="B242" s="235"/>
      <c r="C242" s="236"/>
      <c r="D242" s="226" t="s">
        <v>136</v>
      </c>
      <c r="E242" s="237" t="s">
        <v>19</v>
      </c>
      <c r="F242" s="238" t="s">
        <v>360</v>
      </c>
      <c r="G242" s="236"/>
      <c r="H242" s="239">
        <v>1.38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136</v>
      </c>
      <c r="AU242" s="245" t="s">
        <v>132</v>
      </c>
      <c r="AV242" s="14" t="s">
        <v>132</v>
      </c>
      <c r="AW242" s="14" t="s">
        <v>33</v>
      </c>
      <c r="AX242" s="14" t="s">
        <v>80</v>
      </c>
      <c r="AY242" s="245" t="s">
        <v>124</v>
      </c>
    </row>
    <row r="243" spans="1:63" s="12" customFormat="1" ht="22.8" customHeight="1">
      <c r="A243" s="12"/>
      <c r="B243" s="190"/>
      <c r="C243" s="191"/>
      <c r="D243" s="192" t="s">
        <v>71</v>
      </c>
      <c r="E243" s="204" t="s">
        <v>361</v>
      </c>
      <c r="F243" s="204" t="s">
        <v>362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SUM(P244:P245)</f>
        <v>0</v>
      </c>
      <c r="Q243" s="198"/>
      <c r="R243" s="199">
        <f>SUM(R244:R245)</f>
        <v>0</v>
      </c>
      <c r="S243" s="198"/>
      <c r="T243" s="200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80</v>
      </c>
      <c r="AT243" s="202" t="s">
        <v>71</v>
      </c>
      <c r="AU243" s="202" t="s">
        <v>80</v>
      </c>
      <c r="AY243" s="201" t="s">
        <v>124</v>
      </c>
      <c r="BK243" s="203">
        <f>SUM(BK244:BK245)</f>
        <v>0</v>
      </c>
    </row>
    <row r="244" spans="1:65" s="2" customFormat="1" ht="33" customHeight="1">
      <c r="A244" s="40"/>
      <c r="B244" s="41"/>
      <c r="C244" s="206" t="s">
        <v>363</v>
      </c>
      <c r="D244" s="206" t="s">
        <v>126</v>
      </c>
      <c r="E244" s="207" t="s">
        <v>364</v>
      </c>
      <c r="F244" s="208" t="s">
        <v>365</v>
      </c>
      <c r="G244" s="209" t="s">
        <v>334</v>
      </c>
      <c r="H244" s="210">
        <v>16.274</v>
      </c>
      <c r="I244" s="211"/>
      <c r="J244" s="212">
        <f>ROUND(I244*H244,2)</f>
        <v>0</v>
      </c>
      <c r="K244" s="208" t="s">
        <v>130</v>
      </c>
      <c r="L244" s="46"/>
      <c r="M244" s="213" t="s">
        <v>19</v>
      </c>
      <c r="N244" s="214" t="s">
        <v>44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131</v>
      </c>
      <c r="AT244" s="217" t="s">
        <v>126</v>
      </c>
      <c r="AU244" s="217" t="s">
        <v>132</v>
      </c>
      <c r="AY244" s="19" t="s">
        <v>124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132</v>
      </c>
      <c r="BK244" s="218">
        <f>ROUND(I244*H244,2)</f>
        <v>0</v>
      </c>
      <c r="BL244" s="19" t="s">
        <v>131</v>
      </c>
      <c r="BM244" s="217" t="s">
        <v>366</v>
      </c>
    </row>
    <row r="245" spans="1:47" s="2" customFormat="1" ht="12">
      <c r="A245" s="40"/>
      <c r="B245" s="41"/>
      <c r="C245" s="42"/>
      <c r="D245" s="219" t="s">
        <v>134</v>
      </c>
      <c r="E245" s="42"/>
      <c r="F245" s="220" t="s">
        <v>367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134</v>
      </c>
      <c r="AU245" s="19" t="s">
        <v>132</v>
      </c>
    </row>
    <row r="246" spans="1:63" s="12" customFormat="1" ht="25.9" customHeight="1">
      <c r="A246" s="12"/>
      <c r="B246" s="190"/>
      <c r="C246" s="191"/>
      <c r="D246" s="192" t="s">
        <v>71</v>
      </c>
      <c r="E246" s="193" t="s">
        <v>368</v>
      </c>
      <c r="F246" s="193" t="s">
        <v>369</v>
      </c>
      <c r="G246" s="191"/>
      <c r="H246" s="191"/>
      <c r="I246" s="194"/>
      <c r="J246" s="195">
        <f>BK246</f>
        <v>0</v>
      </c>
      <c r="K246" s="191"/>
      <c r="L246" s="196"/>
      <c r="M246" s="197"/>
      <c r="N246" s="198"/>
      <c r="O246" s="198"/>
      <c r="P246" s="199">
        <f>P247+P283+P294+P302+P326+P421+P445+P452</f>
        <v>0</v>
      </c>
      <c r="Q246" s="198"/>
      <c r="R246" s="199">
        <f>R247+R283+R294+R302+R326+R421+R445+R452</f>
        <v>3.7649143199999995</v>
      </c>
      <c r="S246" s="198"/>
      <c r="T246" s="200">
        <f>T247+T283+T294+T302+T326+T421+T445+T452</f>
        <v>1.3801370000000002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1" t="s">
        <v>132</v>
      </c>
      <c r="AT246" s="202" t="s">
        <v>71</v>
      </c>
      <c r="AU246" s="202" t="s">
        <v>72</v>
      </c>
      <c r="AY246" s="201" t="s">
        <v>124</v>
      </c>
      <c r="BK246" s="203">
        <f>BK247+BK283+BK294+BK302+BK326+BK421+BK445+BK452</f>
        <v>0</v>
      </c>
    </row>
    <row r="247" spans="1:63" s="12" customFormat="1" ht="22.8" customHeight="1">
      <c r="A247" s="12"/>
      <c r="B247" s="190"/>
      <c r="C247" s="191"/>
      <c r="D247" s="192" t="s">
        <v>71</v>
      </c>
      <c r="E247" s="204" t="s">
        <v>370</v>
      </c>
      <c r="F247" s="204" t="s">
        <v>371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SUM(P248:P282)</f>
        <v>0</v>
      </c>
      <c r="Q247" s="198"/>
      <c r="R247" s="199">
        <f>SUM(R248:R282)</f>
        <v>0.271309</v>
      </c>
      <c r="S247" s="198"/>
      <c r="T247" s="200">
        <f>SUM(T248:T282)</f>
        <v>0.43357700000000005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132</v>
      </c>
      <c r="AT247" s="202" t="s">
        <v>71</v>
      </c>
      <c r="AU247" s="202" t="s">
        <v>80</v>
      </c>
      <c r="AY247" s="201" t="s">
        <v>124</v>
      </c>
      <c r="BK247" s="203">
        <f>SUM(BK248:BK282)</f>
        <v>0</v>
      </c>
    </row>
    <row r="248" spans="1:65" s="2" customFormat="1" ht="21.75" customHeight="1">
      <c r="A248" s="40"/>
      <c r="B248" s="41"/>
      <c r="C248" s="206" t="s">
        <v>372</v>
      </c>
      <c r="D248" s="206" t="s">
        <v>126</v>
      </c>
      <c r="E248" s="207" t="s">
        <v>373</v>
      </c>
      <c r="F248" s="208" t="s">
        <v>374</v>
      </c>
      <c r="G248" s="209" t="s">
        <v>129</v>
      </c>
      <c r="H248" s="210">
        <v>106.24</v>
      </c>
      <c r="I248" s="211"/>
      <c r="J248" s="212">
        <f>ROUND(I248*H248,2)</f>
        <v>0</v>
      </c>
      <c r="K248" s="208" t="s">
        <v>130</v>
      </c>
      <c r="L248" s="46"/>
      <c r="M248" s="213" t="s">
        <v>19</v>
      </c>
      <c r="N248" s="214" t="s">
        <v>44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227</v>
      </c>
      <c r="AT248" s="217" t="s">
        <v>126</v>
      </c>
      <c r="AU248" s="217" t="s">
        <v>132</v>
      </c>
      <c r="AY248" s="19" t="s">
        <v>124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132</v>
      </c>
      <c r="BK248" s="218">
        <f>ROUND(I248*H248,2)</f>
        <v>0</v>
      </c>
      <c r="BL248" s="19" t="s">
        <v>227</v>
      </c>
      <c r="BM248" s="217" t="s">
        <v>375</v>
      </c>
    </row>
    <row r="249" spans="1:47" s="2" customFormat="1" ht="12">
      <c r="A249" s="40"/>
      <c r="B249" s="41"/>
      <c r="C249" s="42"/>
      <c r="D249" s="219" t="s">
        <v>134</v>
      </c>
      <c r="E249" s="42"/>
      <c r="F249" s="220" t="s">
        <v>376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134</v>
      </c>
      <c r="AU249" s="19" t="s">
        <v>132</v>
      </c>
    </row>
    <row r="250" spans="1:65" s="2" customFormat="1" ht="16.5" customHeight="1">
      <c r="A250" s="40"/>
      <c r="B250" s="41"/>
      <c r="C250" s="257" t="s">
        <v>377</v>
      </c>
      <c r="D250" s="257" t="s">
        <v>378</v>
      </c>
      <c r="E250" s="258" t="s">
        <v>379</v>
      </c>
      <c r="F250" s="259" t="s">
        <v>380</v>
      </c>
      <c r="G250" s="260" t="s">
        <v>381</v>
      </c>
      <c r="H250" s="261">
        <v>21.248</v>
      </c>
      <c r="I250" s="262"/>
      <c r="J250" s="263">
        <f>ROUND(I250*H250,2)</f>
        <v>0</v>
      </c>
      <c r="K250" s="259" t="s">
        <v>130</v>
      </c>
      <c r="L250" s="264"/>
      <c r="M250" s="265" t="s">
        <v>19</v>
      </c>
      <c r="N250" s="266" t="s">
        <v>44</v>
      </c>
      <c r="O250" s="86"/>
      <c r="P250" s="215">
        <f>O250*H250</f>
        <v>0</v>
      </c>
      <c r="Q250" s="215">
        <v>0.001</v>
      </c>
      <c r="R250" s="215">
        <f>Q250*H250</f>
        <v>0.021248000000000003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331</v>
      </c>
      <c r="AT250" s="217" t="s">
        <v>378</v>
      </c>
      <c r="AU250" s="217" t="s">
        <v>132</v>
      </c>
      <c r="AY250" s="19" t="s">
        <v>124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132</v>
      </c>
      <c r="BK250" s="218">
        <f>ROUND(I250*H250,2)</f>
        <v>0</v>
      </c>
      <c r="BL250" s="19" t="s">
        <v>227</v>
      </c>
      <c r="BM250" s="217" t="s">
        <v>382</v>
      </c>
    </row>
    <row r="251" spans="1:51" s="14" customFormat="1" ht="12">
      <c r="A251" s="14"/>
      <c r="B251" s="235"/>
      <c r="C251" s="236"/>
      <c r="D251" s="226" t="s">
        <v>136</v>
      </c>
      <c r="E251" s="236"/>
      <c r="F251" s="238" t="s">
        <v>383</v>
      </c>
      <c r="G251" s="236"/>
      <c r="H251" s="239">
        <v>21.248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136</v>
      </c>
      <c r="AU251" s="245" t="s">
        <v>132</v>
      </c>
      <c r="AV251" s="14" t="s">
        <v>132</v>
      </c>
      <c r="AW251" s="14" t="s">
        <v>4</v>
      </c>
      <c r="AX251" s="14" t="s">
        <v>80</v>
      </c>
      <c r="AY251" s="245" t="s">
        <v>124</v>
      </c>
    </row>
    <row r="252" spans="1:65" s="2" customFormat="1" ht="16.5" customHeight="1">
      <c r="A252" s="40"/>
      <c r="B252" s="41"/>
      <c r="C252" s="206" t="s">
        <v>384</v>
      </c>
      <c r="D252" s="206" t="s">
        <v>126</v>
      </c>
      <c r="E252" s="207" t="s">
        <v>385</v>
      </c>
      <c r="F252" s="208" t="s">
        <v>386</v>
      </c>
      <c r="G252" s="209" t="s">
        <v>129</v>
      </c>
      <c r="H252" s="210">
        <v>12.06</v>
      </c>
      <c r="I252" s="211"/>
      <c r="J252" s="212">
        <f>ROUND(I252*H252,2)</f>
        <v>0</v>
      </c>
      <c r="K252" s="208" t="s">
        <v>130</v>
      </c>
      <c r="L252" s="46"/>
      <c r="M252" s="213" t="s">
        <v>19</v>
      </c>
      <c r="N252" s="214" t="s">
        <v>44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227</v>
      </c>
      <c r="AT252" s="217" t="s">
        <v>126</v>
      </c>
      <c r="AU252" s="217" t="s">
        <v>132</v>
      </c>
      <c r="AY252" s="19" t="s">
        <v>124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132</v>
      </c>
      <c r="BK252" s="218">
        <f>ROUND(I252*H252,2)</f>
        <v>0</v>
      </c>
      <c r="BL252" s="19" t="s">
        <v>227</v>
      </c>
      <c r="BM252" s="217" t="s">
        <v>387</v>
      </c>
    </row>
    <row r="253" spans="1:47" s="2" customFormat="1" ht="12">
      <c r="A253" s="40"/>
      <c r="B253" s="41"/>
      <c r="C253" s="42"/>
      <c r="D253" s="219" t="s">
        <v>134</v>
      </c>
      <c r="E253" s="42"/>
      <c r="F253" s="220" t="s">
        <v>388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134</v>
      </c>
      <c r="AU253" s="19" t="s">
        <v>132</v>
      </c>
    </row>
    <row r="254" spans="1:51" s="14" customFormat="1" ht="12">
      <c r="A254" s="14"/>
      <c r="B254" s="235"/>
      <c r="C254" s="236"/>
      <c r="D254" s="226" t="s">
        <v>136</v>
      </c>
      <c r="E254" s="237" t="s">
        <v>19</v>
      </c>
      <c r="F254" s="238" t="s">
        <v>389</v>
      </c>
      <c r="G254" s="236"/>
      <c r="H254" s="239">
        <v>12.06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136</v>
      </c>
      <c r="AU254" s="245" t="s">
        <v>132</v>
      </c>
      <c r="AV254" s="14" t="s">
        <v>132</v>
      </c>
      <c r="AW254" s="14" t="s">
        <v>33</v>
      </c>
      <c r="AX254" s="14" t="s">
        <v>80</v>
      </c>
      <c r="AY254" s="245" t="s">
        <v>124</v>
      </c>
    </row>
    <row r="255" spans="1:65" s="2" customFormat="1" ht="24.15" customHeight="1">
      <c r="A255" s="40"/>
      <c r="B255" s="41"/>
      <c r="C255" s="257" t="s">
        <v>390</v>
      </c>
      <c r="D255" s="257" t="s">
        <v>378</v>
      </c>
      <c r="E255" s="258" t="s">
        <v>391</v>
      </c>
      <c r="F255" s="259" t="s">
        <v>392</v>
      </c>
      <c r="G255" s="260" t="s">
        <v>381</v>
      </c>
      <c r="H255" s="261">
        <v>3.618</v>
      </c>
      <c r="I255" s="262"/>
      <c r="J255" s="263">
        <f>ROUND(I255*H255,2)</f>
        <v>0</v>
      </c>
      <c r="K255" s="259" t="s">
        <v>19</v>
      </c>
      <c r="L255" s="264"/>
      <c r="M255" s="265" t="s">
        <v>19</v>
      </c>
      <c r="N255" s="266" t="s">
        <v>44</v>
      </c>
      <c r="O255" s="86"/>
      <c r="P255" s="215">
        <f>O255*H255</f>
        <v>0</v>
      </c>
      <c r="Q255" s="215">
        <v>0.001</v>
      </c>
      <c r="R255" s="215">
        <f>Q255*H255</f>
        <v>0.003618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331</v>
      </c>
      <c r="AT255" s="217" t="s">
        <v>378</v>
      </c>
      <c r="AU255" s="217" t="s">
        <v>132</v>
      </c>
      <c r="AY255" s="19" t="s">
        <v>124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132</v>
      </c>
      <c r="BK255" s="218">
        <f>ROUND(I255*H255,2)</f>
        <v>0</v>
      </c>
      <c r="BL255" s="19" t="s">
        <v>227</v>
      </c>
      <c r="BM255" s="217" t="s">
        <v>393</v>
      </c>
    </row>
    <row r="256" spans="1:51" s="14" customFormat="1" ht="12">
      <c r="A256" s="14"/>
      <c r="B256" s="235"/>
      <c r="C256" s="236"/>
      <c r="D256" s="226" t="s">
        <v>136</v>
      </c>
      <c r="E256" s="236"/>
      <c r="F256" s="238" t="s">
        <v>394</v>
      </c>
      <c r="G256" s="236"/>
      <c r="H256" s="239">
        <v>3.618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136</v>
      </c>
      <c r="AU256" s="245" t="s">
        <v>132</v>
      </c>
      <c r="AV256" s="14" t="s">
        <v>132</v>
      </c>
      <c r="AW256" s="14" t="s">
        <v>4</v>
      </c>
      <c r="AX256" s="14" t="s">
        <v>80</v>
      </c>
      <c r="AY256" s="245" t="s">
        <v>124</v>
      </c>
    </row>
    <row r="257" spans="1:65" s="2" customFormat="1" ht="16.5" customHeight="1">
      <c r="A257" s="40"/>
      <c r="B257" s="41"/>
      <c r="C257" s="206" t="s">
        <v>395</v>
      </c>
      <c r="D257" s="206" t="s">
        <v>126</v>
      </c>
      <c r="E257" s="207" t="s">
        <v>396</v>
      </c>
      <c r="F257" s="208" t="s">
        <v>397</v>
      </c>
      <c r="G257" s="209" t="s">
        <v>129</v>
      </c>
      <c r="H257" s="210">
        <v>105.26</v>
      </c>
      <c r="I257" s="211"/>
      <c r="J257" s="212">
        <f>ROUND(I257*H257,2)</f>
        <v>0</v>
      </c>
      <c r="K257" s="208" t="s">
        <v>130</v>
      </c>
      <c r="L257" s="46"/>
      <c r="M257" s="213" t="s">
        <v>19</v>
      </c>
      <c r="N257" s="214" t="s">
        <v>44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0.004</v>
      </c>
      <c r="T257" s="216">
        <f>S257*H257</f>
        <v>0.42104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227</v>
      </c>
      <c r="AT257" s="217" t="s">
        <v>126</v>
      </c>
      <c r="AU257" s="217" t="s">
        <v>132</v>
      </c>
      <c r="AY257" s="19" t="s">
        <v>124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132</v>
      </c>
      <c r="BK257" s="218">
        <f>ROUND(I257*H257,2)</f>
        <v>0</v>
      </c>
      <c r="BL257" s="19" t="s">
        <v>227</v>
      </c>
      <c r="BM257" s="217" t="s">
        <v>398</v>
      </c>
    </row>
    <row r="258" spans="1:47" s="2" customFormat="1" ht="12">
      <c r="A258" s="40"/>
      <c r="B258" s="41"/>
      <c r="C258" s="42"/>
      <c r="D258" s="219" t="s">
        <v>134</v>
      </c>
      <c r="E258" s="42"/>
      <c r="F258" s="220" t="s">
        <v>399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134</v>
      </c>
      <c r="AU258" s="19" t="s">
        <v>132</v>
      </c>
    </row>
    <row r="259" spans="1:51" s="13" customFormat="1" ht="12">
      <c r="A259" s="13"/>
      <c r="B259" s="224"/>
      <c r="C259" s="225"/>
      <c r="D259" s="226" t="s">
        <v>136</v>
      </c>
      <c r="E259" s="227" t="s">
        <v>19</v>
      </c>
      <c r="F259" s="228" t="s">
        <v>209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136</v>
      </c>
      <c r="AU259" s="234" t="s">
        <v>132</v>
      </c>
      <c r="AV259" s="13" t="s">
        <v>80</v>
      </c>
      <c r="AW259" s="13" t="s">
        <v>33</v>
      </c>
      <c r="AX259" s="13" t="s">
        <v>72</v>
      </c>
      <c r="AY259" s="234" t="s">
        <v>124</v>
      </c>
    </row>
    <row r="260" spans="1:51" s="14" customFormat="1" ht="12">
      <c r="A260" s="14"/>
      <c r="B260" s="235"/>
      <c r="C260" s="236"/>
      <c r="D260" s="226" t="s">
        <v>136</v>
      </c>
      <c r="E260" s="237" t="s">
        <v>19</v>
      </c>
      <c r="F260" s="238" t="s">
        <v>306</v>
      </c>
      <c r="G260" s="236"/>
      <c r="H260" s="239">
        <v>52.63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136</v>
      </c>
      <c r="AU260" s="245" t="s">
        <v>132</v>
      </c>
      <c r="AV260" s="14" t="s">
        <v>132</v>
      </c>
      <c r="AW260" s="14" t="s">
        <v>33</v>
      </c>
      <c r="AX260" s="14" t="s">
        <v>72</v>
      </c>
      <c r="AY260" s="245" t="s">
        <v>124</v>
      </c>
    </row>
    <row r="261" spans="1:51" s="14" customFormat="1" ht="12">
      <c r="A261" s="14"/>
      <c r="B261" s="235"/>
      <c r="C261" s="236"/>
      <c r="D261" s="226" t="s">
        <v>136</v>
      </c>
      <c r="E261" s="237" t="s">
        <v>19</v>
      </c>
      <c r="F261" s="238" t="s">
        <v>307</v>
      </c>
      <c r="G261" s="236"/>
      <c r="H261" s="239">
        <v>52.63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136</v>
      </c>
      <c r="AU261" s="245" t="s">
        <v>132</v>
      </c>
      <c r="AV261" s="14" t="s">
        <v>132</v>
      </c>
      <c r="AW261" s="14" t="s">
        <v>33</v>
      </c>
      <c r="AX261" s="14" t="s">
        <v>72</v>
      </c>
      <c r="AY261" s="245" t="s">
        <v>124</v>
      </c>
    </row>
    <row r="262" spans="1:51" s="15" customFormat="1" ht="12">
      <c r="A262" s="15"/>
      <c r="B262" s="246"/>
      <c r="C262" s="247"/>
      <c r="D262" s="226" t="s">
        <v>136</v>
      </c>
      <c r="E262" s="248" t="s">
        <v>19</v>
      </c>
      <c r="F262" s="249" t="s">
        <v>167</v>
      </c>
      <c r="G262" s="247"/>
      <c r="H262" s="250">
        <v>105.26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6" t="s">
        <v>136</v>
      </c>
      <c r="AU262" s="256" t="s">
        <v>132</v>
      </c>
      <c r="AV262" s="15" t="s">
        <v>131</v>
      </c>
      <c r="AW262" s="15" t="s">
        <v>33</v>
      </c>
      <c r="AX262" s="15" t="s">
        <v>80</v>
      </c>
      <c r="AY262" s="256" t="s">
        <v>124</v>
      </c>
    </row>
    <row r="263" spans="1:65" s="2" customFormat="1" ht="16.5" customHeight="1">
      <c r="A263" s="40"/>
      <c r="B263" s="41"/>
      <c r="C263" s="206" t="s">
        <v>400</v>
      </c>
      <c r="D263" s="206" t="s">
        <v>126</v>
      </c>
      <c r="E263" s="207" t="s">
        <v>401</v>
      </c>
      <c r="F263" s="208" t="s">
        <v>402</v>
      </c>
      <c r="G263" s="209" t="s">
        <v>129</v>
      </c>
      <c r="H263" s="210">
        <v>2.786</v>
      </c>
      <c r="I263" s="211"/>
      <c r="J263" s="212">
        <f>ROUND(I263*H263,2)</f>
        <v>0</v>
      </c>
      <c r="K263" s="208" t="s">
        <v>130</v>
      </c>
      <c r="L263" s="46"/>
      <c r="M263" s="213" t="s">
        <v>19</v>
      </c>
      <c r="N263" s="214" t="s">
        <v>44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0.0045</v>
      </c>
      <c r="T263" s="216">
        <f>S263*H263</f>
        <v>0.012537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227</v>
      </c>
      <c r="AT263" s="217" t="s">
        <v>126</v>
      </c>
      <c r="AU263" s="217" t="s">
        <v>132</v>
      </c>
      <c r="AY263" s="19" t="s">
        <v>124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132</v>
      </c>
      <c r="BK263" s="218">
        <f>ROUND(I263*H263,2)</f>
        <v>0</v>
      </c>
      <c r="BL263" s="19" t="s">
        <v>227</v>
      </c>
      <c r="BM263" s="217" t="s">
        <v>403</v>
      </c>
    </row>
    <row r="264" spans="1:47" s="2" customFormat="1" ht="12">
      <c r="A264" s="40"/>
      <c r="B264" s="41"/>
      <c r="C264" s="42"/>
      <c r="D264" s="219" t="s">
        <v>134</v>
      </c>
      <c r="E264" s="42"/>
      <c r="F264" s="220" t="s">
        <v>404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134</v>
      </c>
      <c r="AU264" s="19" t="s">
        <v>132</v>
      </c>
    </row>
    <row r="265" spans="1:51" s="13" customFormat="1" ht="12">
      <c r="A265" s="13"/>
      <c r="B265" s="224"/>
      <c r="C265" s="225"/>
      <c r="D265" s="226" t="s">
        <v>136</v>
      </c>
      <c r="E265" s="227" t="s">
        <v>19</v>
      </c>
      <c r="F265" s="228" t="s">
        <v>209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136</v>
      </c>
      <c r="AU265" s="234" t="s">
        <v>132</v>
      </c>
      <c r="AV265" s="13" t="s">
        <v>80</v>
      </c>
      <c r="AW265" s="13" t="s">
        <v>33</v>
      </c>
      <c r="AX265" s="13" t="s">
        <v>72</v>
      </c>
      <c r="AY265" s="234" t="s">
        <v>124</v>
      </c>
    </row>
    <row r="266" spans="1:51" s="14" customFormat="1" ht="12">
      <c r="A266" s="14"/>
      <c r="B266" s="235"/>
      <c r="C266" s="236"/>
      <c r="D266" s="226" t="s">
        <v>136</v>
      </c>
      <c r="E266" s="237" t="s">
        <v>19</v>
      </c>
      <c r="F266" s="238" t="s">
        <v>405</v>
      </c>
      <c r="G266" s="236"/>
      <c r="H266" s="239">
        <v>1.393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136</v>
      </c>
      <c r="AU266" s="245" t="s">
        <v>132</v>
      </c>
      <c r="AV266" s="14" t="s">
        <v>132</v>
      </c>
      <c r="AW266" s="14" t="s">
        <v>33</v>
      </c>
      <c r="AX266" s="14" t="s">
        <v>72</v>
      </c>
      <c r="AY266" s="245" t="s">
        <v>124</v>
      </c>
    </row>
    <row r="267" spans="1:51" s="14" customFormat="1" ht="12">
      <c r="A267" s="14"/>
      <c r="B267" s="235"/>
      <c r="C267" s="236"/>
      <c r="D267" s="226" t="s">
        <v>136</v>
      </c>
      <c r="E267" s="237" t="s">
        <v>19</v>
      </c>
      <c r="F267" s="238" t="s">
        <v>406</v>
      </c>
      <c r="G267" s="236"/>
      <c r="H267" s="239">
        <v>1.393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136</v>
      </c>
      <c r="AU267" s="245" t="s">
        <v>132</v>
      </c>
      <c r="AV267" s="14" t="s">
        <v>132</v>
      </c>
      <c r="AW267" s="14" t="s">
        <v>33</v>
      </c>
      <c r="AX267" s="14" t="s">
        <v>72</v>
      </c>
      <c r="AY267" s="245" t="s">
        <v>124</v>
      </c>
    </row>
    <row r="268" spans="1:51" s="15" customFormat="1" ht="12">
      <c r="A268" s="15"/>
      <c r="B268" s="246"/>
      <c r="C268" s="247"/>
      <c r="D268" s="226" t="s">
        <v>136</v>
      </c>
      <c r="E268" s="248" t="s">
        <v>19</v>
      </c>
      <c r="F268" s="249" t="s">
        <v>167</v>
      </c>
      <c r="G268" s="247"/>
      <c r="H268" s="250">
        <v>2.786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136</v>
      </c>
      <c r="AU268" s="256" t="s">
        <v>132</v>
      </c>
      <c r="AV268" s="15" t="s">
        <v>131</v>
      </c>
      <c r="AW268" s="15" t="s">
        <v>33</v>
      </c>
      <c r="AX268" s="15" t="s">
        <v>80</v>
      </c>
      <c r="AY268" s="256" t="s">
        <v>124</v>
      </c>
    </row>
    <row r="269" spans="1:65" s="2" customFormat="1" ht="21.75" customHeight="1">
      <c r="A269" s="40"/>
      <c r="B269" s="41"/>
      <c r="C269" s="206" t="s">
        <v>407</v>
      </c>
      <c r="D269" s="206" t="s">
        <v>126</v>
      </c>
      <c r="E269" s="207" t="s">
        <v>408</v>
      </c>
      <c r="F269" s="208" t="s">
        <v>409</v>
      </c>
      <c r="G269" s="209" t="s">
        <v>129</v>
      </c>
      <c r="H269" s="210">
        <v>106.24</v>
      </c>
      <c r="I269" s="211"/>
      <c r="J269" s="212">
        <f>ROUND(I269*H269,2)</f>
        <v>0</v>
      </c>
      <c r="K269" s="208" t="s">
        <v>130</v>
      </c>
      <c r="L269" s="46"/>
      <c r="M269" s="213" t="s">
        <v>19</v>
      </c>
      <c r="N269" s="214" t="s">
        <v>44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227</v>
      </c>
      <c r="AT269" s="217" t="s">
        <v>126</v>
      </c>
      <c r="AU269" s="217" t="s">
        <v>132</v>
      </c>
      <c r="AY269" s="19" t="s">
        <v>124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132</v>
      </c>
      <c r="BK269" s="218">
        <f>ROUND(I269*H269,2)</f>
        <v>0</v>
      </c>
      <c r="BL269" s="19" t="s">
        <v>227</v>
      </c>
      <c r="BM269" s="217" t="s">
        <v>410</v>
      </c>
    </row>
    <row r="270" spans="1:47" s="2" customFormat="1" ht="12">
      <c r="A270" s="40"/>
      <c r="B270" s="41"/>
      <c r="C270" s="42"/>
      <c r="D270" s="219" t="s">
        <v>134</v>
      </c>
      <c r="E270" s="42"/>
      <c r="F270" s="220" t="s">
        <v>411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134</v>
      </c>
      <c r="AU270" s="19" t="s">
        <v>132</v>
      </c>
    </row>
    <row r="271" spans="1:65" s="2" customFormat="1" ht="16.5" customHeight="1">
      <c r="A271" s="40"/>
      <c r="B271" s="41"/>
      <c r="C271" s="257" t="s">
        <v>412</v>
      </c>
      <c r="D271" s="257" t="s">
        <v>378</v>
      </c>
      <c r="E271" s="258" t="s">
        <v>413</v>
      </c>
      <c r="F271" s="259" t="s">
        <v>414</v>
      </c>
      <c r="G271" s="260" t="s">
        <v>381</v>
      </c>
      <c r="H271" s="261">
        <v>180.608</v>
      </c>
      <c r="I271" s="262"/>
      <c r="J271" s="263">
        <f>ROUND(I271*H271,2)</f>
        <v>0</v>
      </c>
      <c r="K271" s="259" t="s">
        <v>130</v>
      </c>
      <c r="L271" s="264"/>
      <c r="M271" s="265" t="s">
        <v>19</v>
      </c>
      <c r="N271" s="266" t="s">
        <v>44</v>
      </c>
      <c r="O271" s="86"/>
      <c r="P271" s="215">
        <f>O271*H271</f>
        <v>0</v>
      </c>
      <c r="Q271" s="215">
        <v>0.001</v>
      </c>
      <c r="R271" s="215">
        <f>Q271*H271</f>
        <v>0.18060800000000002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331</v>
      </c>
      <c r="AT271" s="217" t="s">
        <v>378</v>
      </c>
      <c r="AU271" s="217" t="s">
        <v>132</v>
      </c>
      <c r="AY271" s="19" t="s">
        <v>124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132</v>
      </c>
      <c r="BK271" s="218">
        <f>ROUND(I271*H271,2)</f>
        <v>0</v>
      </c>
      <c r="BL271" s="19" t="s">
        <v>227</v>
      </c>
      <c r="BM271" s="217" t="s">
        <v>415</v>
      </c>
    </row>
    <row r="272" spans="1:51" s="14" customFormat="1" ht="12">
      <c r="A272" s="14"/>
      <c r="B272" s="235"/>
      <c r="C272" s="236"/>
      <c r="D272" s="226" t="s">
        <v>136</v>
      </c>
      <c r="E272" s="236"/>
      <c r="F272" s="238" t="s">
        <v>416</v>
      </c>
      <c r="G272" s="236"/>
      <c r="H272" s="239">
        <v>180.608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136</v>
      </c>
      <c r="AU272" s="245" t="s">
        <v>132</v>
      </c>
      <c r="AV272" s="14" t="s">
        <v>132</v>
      </c>
      <c r="AW272" s="14" t="s">
        <v>4</v>
      </c>
      <c r="AX272" s="14" t="s">
        <v>80</v>
      </c>
      <c r="AY272" s="245" t="s">
        <v>124</v>
      </c>
    </row>
    <row r="273" spans="1:65" s="2" customFormat="1" ht="24.15" customHeight="1">
      <c r="A273" s="40"/>
      <c r="B273" s="41"/>
      <c r="C273" s="206" t="s">
        <v>417</v>
      </c>
      <c r="D273" s="206" t="s">
        <v>126</v>
      </c>
      <c r="E273" s="207" t="s">
        <v>418</v>
      </c>
      <c r="F273" s="208" t="s">
        <v>419</v>
      </c>
      <c r="G273" s="209" t="s">
        <v>259</v>
      </c>
      <c r="H273" s="210">
        <v>62.7</v>
      </c>
      <c r="I273" s="211"/>
      <c r="J273" s="212">
        <f>ROUND(I273*H273,2)</f>
        <v>0</v>
      </c>
      <c r="K273" s="208" t="s">
        <v>130</v>
      </c>
      <c r="L273" s="46"/>
      <c r="M273" s="213" t="s">
        <v>19</v>
      </c>
      <c r="N273" s="214" t="s">
        <v>44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227</v>
      </c>
      <c r="AT273" s="217" t="s">
        <v>126</v>
      </c>
      <c r="AU273" s="217" t="s">
        <v>132</v>
      </c>
      <c r="AY273" s="19" t="s">
        <v>124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132</v>
      </c>
      <c r="BK273" s="218">
        <f>ROUND(I273*H273,2)</f>
        <v>0</v>
      </c>
      <c r="BL273" s="19" t="s">
        <v>227</v>
      </c>
      <c r="BM273" s="217" t="s">
        <v>420</v>
      </c>
    </row>
    <row r="274" spans="1:47" s="2" customFormat="1" ht="12">
      <c r="A274" s="40"/>
      <c r="B274" s="41"/>
      <c r="C274" s="42"/>
      <c r="D274" s="219" t="s">
        <v>134</v>
      </c>
      <c r="E274" s="42"/>
      <c r="F274" s="220" t="s">
        <v>421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134</v>
      </c>
      <c r="AU274" s="19" t="s">
        <v>132</v>
      </c>
    </row>
    <row r="275" spans="1:51" s="13" customFormat="1" ht="12">
      <c r="A275" s="13"/>
      <c r="B275" s="224"/>
      <c r="C275" s="225"/>
      <c r="D275" s="226" t="s">
        <v>136</v>
      </c>
      <c r="E275" s="227" t="s">
        <v>19</v>
      </c>
      <c r="F275" s="228" t="s">
        <v>209</v>
      </c>
      <c r="G275" s="225"/>
      <c r="H275" s="227" t="s">
        <v>19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136</v>
      </c>
      <c r="AU275" s="234" t="s">
        <v>132</v>
      </c>
      <c r="AV275" s="13" t="s">
        <v>80</v>
      </c>
      <c r="AW275" s="13" t="s">
        <v>33</v>
      </c>
      <c r="AX275" s="13" t="s">
        <v>72</v>
      </c>
      <c r="AY275" s="234" t="s">
        <v>124</v>
      </c>
    </row>
    <row r="276" spans="1:51" s="14" customFormat="1" ht="12">
      <c r="A276" s="14"/>
      <c r="B276" s="235"/>
      <c r="C276" s="236"/>
      <c r="D276" s="226" t="s">
        <v>136</v>
      </c>
      <c r="E276" s="237" t="s">
        <v>19</v>
      </c>
      <c r="F276" s="238" t="s">
        <v>262</v>
      </c>
      <c r="G276" s="236"/>
      <c r="H276" s="239">
        <v>31.35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136</v>
      </c>
      <c r="AU276" s="245" t="s">
        <v>132</v>
      </c>
      <c r="AV276" s="14" t="s">
        <v>132</v>
      </c>
      <c r="AW276" s="14" t="s">
        <v>33</v>
      </c>
      <c r="AX276" s="14" t="s">
        <v>72</v>
      </c>
      <c r="AY276" s="245" t="s">
        <v>124</v>
      </c>
    </row>
    <row r="277" spans="1:51" s="14" customFormat="1" ht="12">
      <c r="A277" s="14"/>
      <c r="B277" s="235"/>
      <c r="C277" s="236"/>
      <c r="D277" s="226" t="s">
        <v>136</v>
      </c>
      <c r="E277" s="237" t="s">
        <v>19</v>
      </c>
      <c r="F277" s="238" t="s">
        <v>264</v>
      </c>
      <c r="G277" s="236"/>
      <c r="H277" s="239">
        <v>31.35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136</v>
      </c>
      <c r="AU277" s="245" t="s">
        <v>132</v>
      </c>
      <c r="AV277" s="14" t="s">
        <v>132</v>
      </c>
      <c r="AW277" s="14" t="s">
        <v>33</v>
      </c>
      <c r="AX277" s="14" t="s">
        <v>72</v>
      </c>
      <c r="AY277" s="245" t="s">
        <v>124</v>
      </c>
    </row>
    <row r="278" spans="1:51" s="15" customFormat="1" ht="12">
      <c r="A278" s="15"/>
      <c r="B278" s="246"/>
      <c r="C278" s="247"/>
      <c r="D278" s="226" t="s">
        <v>136</v>
      </c>
      <c r="E278" s="248" t="s">
        <v>19</v>
      </c>
      <c r="F278" s="249" t="s">
        <v>167</v>
      </c>
      <c r="G278" s="247"/>
      <c r="H278" s="250">
        <v>62.7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6" t="s">
        <v>136</v>
      </c>
      <c r="AU278" s="256" t="s">
        <v>132</v>
      </c>
      <c r="AV278" s="15" t="s">
        <v>131</v>
      </c>
      <c r="AW278" s="15" t="s">
        <v>33</v>
      </c>
      <c r="AX278" s="15" t="s">
        <v>80</v>
      </c>
      <c r="AY278" s="256" t="s">
        <v>124</v>
      </c>
    </row>
    <row r="279" spans="1:65" s="2" customFormat="1" ht="21.75" customHeight="1">
      <c r="A279" s="40"/>
      <c r="B279" s="41"/>
      <c r="C279" s="257" t="s">
        <v>422</v>
      </c>
      <c r="D279" s="257" t="s">
        <v>378</v>
      </c>
      <c r="E279" s="258" t="s">
        <v>423</v>
      </c>
      <c r="F279" s="259" t="s">
        <v>424</v>
      </c>
      <c r="G279" s="260" t="s">
        <v>259</v>
      </c>
      <c r="H279" s="261">
        <v>65.835</v>
      </c>
      <c r="I279" s="262"/>
      <c r="J279" s="263">
        <f>ROUND(I279*H279,2)</f>
        <v>0</v>
      </c>
      <c r="K279" s="259" t="s">
        <v>19</v>
      </c>
      <c r="L279" s="264"/>
      <c r="M279" s="265" t="s">
        <v>19</v>
      </c>
      <c r="N279" s="266" t="s">
        <v>44</v>
      </c>
      <c r="O279" s="86"/>
      <c r="P279" s="215">
        <f>O279*H279</f>
        <v>0</v>
      </c>
      <c r="Q279" s="215">
        <v>0.001</v>
      </c>
      <c r="R279" s="215">
        <f>Q279*H279</f>
        <v>0.06583499999999999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331</v>
      </c>
      <c r="AT279" s="217" t="s">
        <v>378</v>
      </c>
      <c r="AU279" s="217" t="s">
        <v>132</v>
      </c>
      <c r="AY279" s="19" t="s">
        <v>124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132</v>
      </c>
      <c r="BK279" s="218">
        <f>ROUND(I279*H279,2)</f>
        <v>0</v>
      </c>
      <c r="BL279" s="19" t="s">
        <v>227</v>
      </c>
      <c r="BM279" s="217" t="s">
        <v>425</v>
      </c>
    </row>
    <row r="280" spans="1:51" s="14" customFormat="1" ht="12">
      <c r="A280" s="14"/>
      <c r="B280" s="235"/>
      <c r="C280" s="236"/>
      <c r="D280" s="226" t="s">
        <v>136</v>
      </c>
      <c r="E280" s="236"/>
      <c r="F280" s="238" t="s">
        <v>426</v>
      </c>
      <c r="G280" s="236"/>
      <c r="H280" s="239">
        <v>65.835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136</v>
      </c>
      <c r="AU280" s="245" t="s">
        <v>132</v>
      </c>
      <c r="AV280" s="14" t="s">
        <v>132</v>
      </c>
      <c r="AW280" s="14" t="s">
        <v>4</v>
      </c>
      <c r="AX280" s="14" t="s">
        <v>80</v>
      </c>
      <c r="AY280" s="245" t="s">
        <v>124</v>
      </c>
    </row>
    <row r="281" spans="1:65" s="2" customFormat="1" ht="24.15" customHeight="1">
      <c r="A281" s="40"/>
      <c r="B281" s="41"/>
      <c r="C281" s="206" t="s">
        <v>427</v>
      </c>
      <c r="D281" s="206" t="s">
        <v>126</v>
      </c>
      <c r="E281" s="207" t="s">
        <v>428</v>
      </c>
      <c r="F281" s="208" t="s">
        <v>429</v>
      </c>
      <c r="G281" s="209" t="s">
        <v>430</v>
      </c>
      <c r="H281" s="267"/>
      <c r="I281" s="211"/>
      <c r="J281" s="212">
        <f>ROUND(I281*H281,2)</f>
        <v>0</v>
      </c>
      <c r="K281" s="208" t="s">
        <v>130</v>
      </c>
      <c r="L281" s="46"/>
      <c r="M281" s="213" t="s">
        <v>19</v>
      </c>
      <c r="N281" s="214" t="s">
        <v>44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227</v>
      </c>
      <c r="AT281" s="217" t="s">
        <v>126</v>
      </c>
      <c r="AU281" s="217" t="s">
        <v>132</v>
      </c>
      <c r="AY281" s="19" t="s">
        <v>124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132</v>
      </c>
      <c r="BK281" s="218">
        <f>ROUND(I281*H281,2)</f>
        <v>0</v>
      </c>
      <c r="BL281" s="19" t="s">
        <v>227</v>
      </c>
      <c r="BM281" s="217" t="s">
        <v>431</v>
      </c>
    </row>
    <row r="282" spans="1:47" s="2" customFormat="1" ht="12">
      <c r="A282" s="40"/>
      <c r="B282" s="41"/>
      <c r="C282" s="42"/>
      <c r="D282" s="219" t="s">
        <v>134</v>
      </c>
      <c r="E282" s="42"/>
      <c r="F282" s="220" t="s">
        <v>432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134</v>
      </c>
      <c r="AU282" s="19" t="s">
        <v>132</v>
      </c>
    </row>
    <row r="283" spans="1:63" s="12" customFormat="1" ht="22.8" customHeight="1">
      <c r="A283" s="12"/>
      <c r="B283" s="190"/>
      <c r="C283" s="191"/>
      <c r="D283" s="192" t="s">
        <v>71</v>
      </c>
      <c r="E283" s="204" t="s">
        <v>433</v>
      </c>
      <c r="F283" s="204" t="s">
        <v>434</v>
      </c>
      <c r="G283" s="191"/>
      <c r="H283" s="191"/>
      <c r="I283" s="194"/>
      <c r="J283" s="205">
        <f>BK283</f>
        <v>0</v>
      </c>
      <c r="K283" s="191"/>
      <c r="L283" s="196"/>
      <c r="M283" s="197"/>
      <c r="N283" s="198"/>
      <c r="O283" s="198"/>
      <c r="P283" s="199">
        <f>SUM(P284:P293)</f>
        <v>0</v>
      </c>
      <c r="Q283" s="198"/>
      <c r="R283" s="199">
        <f>SUM(R284:R293)</f>
        <v>0.07666542000000001</v>
      </c>
      <c r="S283" s="198"/>
      <c r="T283" s="200">
        <f>SUM(T284:T293)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1" t="s">
        <v>132</v>
      </c>
      <c r="AT283" s="202" t="s">
        <v>71</v>
      </c>
      <c r="AU283" s="202" t="s">
        <v>80</v>
      </c>
      <c r="AY283" s="201" t="s">
        <v>124</v>
      </c>
      <c r="BK283" s="203">
        <f>SUM(BK284:BK293)</f>
        <v>0</v>
      </c>
    </row>
    <row r="284" spans="1:65" s="2" customFormat="1" ht="24.15" customHeight="1">
      <c r="A284" s="40"/>
      <c r="B284" s="41"/>
      <c r="C284" s="206" t="s">
        <v>435</v>
      </c>
      <c r="D284" s="206" t="s">
        <v>126</v>
      </c>
      <c r="E284" s="207" t="s">
        <v>436</v>
      </c>
      <c r="F284" s="208" t="s">
        <v>437</v>
      </c>
      <c r="G284" s="209" t="s">
        <v>129</v>
      </c>
      <c r="H284" s="210">
        <v>12.06</v>
      </c>
      <c r="I284" s="211"/>
      <c r="J284" s="212">
        <f>ROUND(I284*H284,2)</f>
        <v>0</v>
      </c>
      <c r="K284" s="208" t="s">
        <v>130</v>
      </c>
      <c r="L284" s="46"/>
      <c r="M284" s="213" t="s">
        <v>19</v>
      </c>
      <c r="N284" s="214" t="s">
        <v>44</v>
      </c>
      <c r="O284" s="86"/>
      <c r="P284" s="215">
        <f>O284*H284</f>
        <v>0</v>
      </c>
      <c r="Q284" s="215">
        <v>0.006</v>
      </c>
      <c r="R284" s="215">
        <f>Q284*H284</f>
        <v>0.07236000000000001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227</v>
      </c>
      <c r="AT284" s="217" t="s">
        <v>126</v>
      </c>
      <c r="AU284" s="217" t="s">
        <v>132</v>
      </c>
      <c r="AY284" s="19" t="s">
        <v>124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132</v>
      </c>
      <c r="BK284" s="218">
        <f>ROUND(I284*H284,2)</f>
        <v>0</v>
      </c>
      <c r="BL284" s="19" t="s">
        <v>227</v>
      </c>
      <c r="BM284" s="217" t="s">
        <v>438</v>
      </c>
    </row>
    <row r="285" spans="1:47" s="2" customFormat="1" ht="12">
      <c r="A285" s="40"/>
      <c r="B285" s="41"/>
      <c r="C285" s="42"/>
      <c r="D285" s="219" t="s">
        <v>134</v>
      </c>
      <c r="E285" s="42"/>
      <c r="F285" s="220" t="s">
        <v>439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134</v>
      </c>
      <c r="AU285" s="19" t="s">
        <v>132</v>
      </c>
    </row>
    <row r="286" spans="1:51" s="13" customFormat="1" ht="12">
      <c r="A286" s="13"/>
      <c r="B286" s="224"/>
      <c r="C286" s="225"/>
      <c r="D286" s="226" t="s">
        <v>136</v>
      </c>
      <c r="E286" s="227" t="s">
        <v>19</v>
      </c>
      <c r="F286" s="228" t="s">
        <v>209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136</v>
      </c>
      <c r="AU286" s="234" t="s">
        <v>132</v>
      </c>
      <c r="AV286" s="13" t="s">
        <v>80</v>
      </c>
      <c r="AW286" s="13" t="s">
        <v>33</v>
      </c>
      <c r="AX286" s="13" t="s">
        <v>72</v>
      </c>
      <c r="AY286" s="234" t="s">
        <v>124</v>
      </c>
    </row>
    <row r="287" spans="1:51" s="14" customFormat="1" ht="12">
      <c r="A287" s="14"/>
      <c r="B287" s="235"/>
      <c r="C287" s="236"/>
      <c r="D287" s="226" t="s">
        <v>136</v>
      </c>
      <c r="E287" s="237" t="s">
        <v>19</v>
      </c>
      <c r="F287" s="238" t="s">
        <v>210</v>
      </c>
      <c r="G287" s="236"/>
      <c r="H287" s="239">
        <v>6.03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136</v>
      </c>
      <c r="AU287" s="245" t="s">
        <v>132</v>
      </c>
      <c r="AV287" s="14" t="s">
        <v>132</v>
      </c>
      <c r="AW287" s="14" t="s">
        <v>33</v>
      </c>
      <c r="AX287" s="14" t="s">
        <v>72</v>
      </c>
      <c r="AY287" s="245" t="s">
        <v>124</v>
      </c>
    </row>
    <row r="288" spans="1:51" s="14" customFormat="1" ht="12">
      <c r="A288" s="14"/>
      <c r="B288" s="235"/>
      <c r="C288" s="236"/>
      <c r="D288" s="226" t="s">
        <v>136</v>
      </c>
      <c r="E288" s="237" t="s">
        <v>19</v>
      </c>
      <c r="F288" s="238" t="s">
        <v>211</v>
      </c>
      <c r="G288" s="236"/>
      <c r="H288" s="239">
        <v>6.03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136</v>
      </c>
      <c r="AU288" s="245" t="s">
        <v>132</v>
      </c>
      <c r="AV288" s="14" t="s">
        <v>132</v>
      </c>
      <c r="AW288" s="14" t="s">
        <v>33</v>
      </c>
      <c r="AX288" s="14" t="s">
        <v>72</v>
      </c>
      <c r="AY288" s="245" t="s">
        <v>124</v>
      </c>
    </row>
    <row r="289" spans="1:51" s="15" customFormat="1" ht="12">
      <c r="A289" s="15"/>
      <c r="B289" s="246"/>
      <c r="C289" s="247"/>
      <c r="D289" s="226" t="s">
        <v>136</v>
      </c>
      <c r="E289" s="248" t="s">
        <v>19</v>
      </c>
      <c r="F289" s="249" t="s">
        <v>167</v>
      </c>
      <c r="G289" s="247"/>
      <c r="H289" s="250">
        <v>12.06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136</v>
      </c>
      <c r="AU289" s="256" t="s">
        <v>132</v>
      </c>
      <c r="AV289" s="15" t="s">
        <v>131</v>
      </c>
      <c r="AW289" s="15" t="s">
        <v>33</v>
      </c>
      <c r="AX289" s="15" t="s">
        <v>80</v>
      </c>
      <c r="AY289" s="256" t="s">
        <v>124</v>
      </c>
    </row>
    <row r="290" spans="1:65" s="2" customFormat="1" ht="16.5" customHeight="1">
      <c r="A290" s="40"/>
      <c r="B290" s="41"/>
      <c r="C290" s="257" t="s">
        <v>440</v>
      </c>
      <c r="D290" s="257" t="s">
        <v>378</v>
      </c>
      <c r="E290" s="258" t="s">
        <v>441</v>
      </c>
      <c r="F290" s="259" t="s">
        <v>442</v>
      </c>
      <c r="G290" s="260" t="s">
        <v>129</v>
      </c>
      <c r="H290" s="261">
        <v>12.663</v>
      </c>
      <c r="I290" s="262"/>
      <c r="J290" s="263">
        <f>ROUND(I290*H290,2)</f>
        <v>0</v>
      </c>
      <c r="K290" s="259" t="s">
        <v>130</v>
      </c>
      <c r="L290" s="264"/>
      <c r="M290" s="265" t="s">
        <v>19</v>
      </c>
      <c r="N290" s="266" t="s">
        <v>44</v>
      </c>
      <c r="O290" s="86"/>
      <c r="P290" s="215">
        <f>O290*H290</f>
        <v>0</v>
      </c>
      <c r="Q290" s="215">
        <v>0.00034</v>
      </c>
      <c r="R290" s="215">
        <f>Q290*H290</f>
        <v>0.004305420000000001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331</v>
      </c>
      <c r="AT290" s="217" t="s">
        <v>378</v>
      </c>
      <c r="AU290" s="217" t="s">
        <v>132</v>
      </c>
      <c r="AY290" s="19" t="s">
        <v>124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132</v>
      </c>
      <c r="BK290" s="218">
        <f>ROUND(I290*H290,2)</f>
        <v>0</v>
      </c>
      <c r="BL290" s="19" t="s">
        <v>227</v>
      </c>
      <c r="BM290" s="217" t="s">
        <v>443</v>
      </c>
    </row>
    <row r="291" spans="1:51" s="14" customFormat="1" ht="12">
      <c r="A291" s="14"/>
      <c r="B291" s="235"/>
      <c r="C291" s="236"/>
      <c r="D291" s="226" t="s">
        <v>136</v>
      </c>
      <c r="E291" s="236"/>
      <c r="F291" s="238" t="s">
        <v>444</v>
      </c>
      <c r="G291" s="236"/>
      <c r="H291" s="239">
        <v>12.663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136</v>
      </c>
      <c r="AU291" s="245" t="s">
        <v>132</v>
      </c>
      <c r="AV291" s="14" t="s">
        <v>132</v>
      </c>
      <c r="AW291" s="14" t="s">
        <v>4</v>
      </c>
      <c r="AX291" s="14" t="s">
        <v>80</v>
      </c>
      <c r="AY291" s="245" t="s">
        <v>124</v>
      </c>
    </row>
    <row r="292" spans="1:65" s="2" customFormat="1" ht="24.15" customHeight="1">
      <c r="A292" s="40"/>
      <c r="B292" s="41"/>
      <c r="C292" s="206" t="s">
        <v>445</v>
      </c>
      <c r="D292" s="206" t="s">
        <v>126</v>
      </c>
      <c r="E292" s="207" t="s">
        <v>446</v>
      </c>
      <c r="F292" s="208" t="s">
        <v>447</v>
      </c>
      <c r="G292" s="209" t="s">
        <v>430</v>
      </c>
      <c r="H292" s="267"/>
      <c r="I292" s="211"/>
      <c r="J292" s="212">
        <f>ROUND(I292*H292,2)</f>
        <v>0</v>
      </c>
      <c r="K292" s="208" t="s">
        <v>130</v>
      </c>
      <c r="L292" s="46"/>
      <c r="M292" s="213" t="s">
        <v>19</v>
      </c>
      <c r="N292" s="214" t="s">
        <v>44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227</v>
      </c>
      <c r="AT292" s="217" t="s">
        <v>126</v>
      </c>
      <c r="AU292" s="217" t="s">
        <v>132</v>
      </c>
      <c r="AY292" s="19" t="s">
        <v>124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132</v>
      </c>
      <c r="BK292" s="218">
        <f>ROUND(I292*H292,2)</f>
        <v>0</v>
      </c>
      <c r="BL292" s="19" t="s">
        <v>227</v>
      </c>
      <c r="BM292" s="217" t="s">
        <v>448</v>
      </c>
    </row>
    <row r="293" spans="1:47" s="2" customFormat="1" ht="12">
      <c r="A293" s="40"/>
      <c r="B293" s="41"/>
      <c r="C293" s="42"/>
      <c r="D293" s="219" t="s">
        <v>134</v>
      </c>
      <c r="E293" s="42"/>
      <c r="F293" s="220" t="s">
        <v>449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134</v>
      </c>
      <c r="AU293" s="19" t="s">
        <v>132</v>
      </c>
    </row>
    <row r="294" spans="1:63" s="12" customFormat="1" ht="22.8" customHeight="1">
      <c r="A294" s="12"/>
      <c r="B294" s="190"/>
      <c r="C294" s="191"/>
      <c r="D294" s="192" t="s">
        <v>71</v>
      </c>
      <c r="E294" s="204" t="s">
        <v>450</v>
      </c>
      <c r="F294" s="204" t="s">
        <v>451</v>
      </c>
      <c r="G294" s="191"/>
      <c r="H294" s="191"/>
      <c r="I294" s="194"/>
      <c r="J294" s="205">
        <f>BK294</f>
        <v>0</v>
      </c>
      <c r="K294" s="191"/>
      <c r="L294" s="196"/>
      <c r="M294" s="197"/>
      <c r="N294" s="198"/>
      <c r="O294" s="198"/>
      <c r="P294" s="199">
        <f>SUM(P295:P301)</f>
        <v>0</v>
      </c>
      <c r="Q294" s="198"/>
      <c r="R294" s="199">
        <f>SUM(R295:R301)</f>
        <v>0.02652</v>
      </c>
      <c r="S294" s="198"/>
      <c r="T294" s="200">
        <f>SUM(T295:T301)</f>
        <v>0.02517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1" t="s">
        <v>132</v>
      </c>
      <c r="AT294" s="202" t="s">
        <v>71</v>
      </c>
      <c r="AU294" s="202" t="s">
        <v>80</v>
      </c>
      <c r="AY294" s="201" t="s">
        <v>124</v>
      </c>
      <c r="BK294" s="203">
        <f>SUM(BK295:BK301)</f>
        <v>0</v>
      </c>
    </row>
    <row r="295" spans="1:65" s="2" customFormat="1" ht="16.5" customHeight="1">
      <c r="A295" s="40"/>
      <c r="B295" s="41"/>
      <c r="C295" s="206" t="s">
        <v>452</v>
      </c>
      <c r="D295" s="206" t="s">
        <v>126</v>
      </c>
      <c r="E295" s="207" t="s">
        <v>453</v>
      </c>
      <c r="F295" s="208" t="s">
        <v>454</v>
      </c>
      <c r="G295" s="209" t="s">
        <v>455</v>
      </c>
      <c r="H295" s="210">
        <v>1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44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227</v>
      </c>
      <c r="AT295" s="217" t="s">
        <v>126</v>
      </c>
      <c r="AU295" s="217" t="s">
        <v>132</v>
      </c>
      <c r="AY295" s="19" t="s">
        <v>124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132</v>
      </c>
      <c r="BK295" s="218">
        <f>ROUND(I295*H295,2)</f>
        <v>0</v>
      </c>
      <c r="BL295" s="19" t="s">
        <v>227</v>
      </c>
      <c r="BM295" s="217" t="s">
        <v>456</v>
      </c>
    </row>
    <row r="296" spans="1:65" s="2" customFormat="1" ht="16.5" customHeight="1">
      <c r="A296" s="40"/>
      <c r="B296" s="41"/>
      <c r="C296" s="206" t="s">
        <v>457</v>
      </c>
      <c r="D296" s="206" t="s">
        <v>126</v>
      </c>
      <c r="E296" s="207" t="s">
        <v>458</v>
      </c>
      <c r="F296" s="208" t="s">
        <v>459</v>
      </c>
      <c r="G296" s="209" t="s">
        <v>215</v>
      </c>
      <c r="H296" s="210">
        <v>1</v>
      </c>
      <c r="I296" s="211"/>
      <c r="J296" s="212">
        <f>ROUND(I296*H296,2)</f>
        <v>0</v>
      </c>
      <c r="K296" s="208" t="s">
        <v>130</v>
      </c>
      <c r="L296" s="46"/>
      <c r="M296" s="213" t="s">
        <v>19</v>
      </c>
      <c r="N296" s="214" t="s">
        <v>44</v>
      </c>
      <c r="O296" s="86"/>
      <c r="P296" s="215">
        <f>O296*H296</f>
        <v>0</v>
      </c>
      <c r="Q296" s="215">
        <v>0.02652</v>
      </c>
      <c r="R296" s="215">
        <f>Q296*H296</f>
        <v>0.02652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227</v>
      </c>
      <c r="AT296" s="217" t="s">
        <v>126</v>
      </c>
      <c r="AU296" s="217" t="s">
        <v>132</v>
      </c>
      <c r="AY296" s="19" t="s">
        <v>124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132</v>
      </c>
      <c r="BK296" s="218">
        <f>ROUND(I296*H296,2)</f>
        <v>0</v>
      </c>
      <c r="BL296" s="19" t="s">
        <v>227</v>
      </c>
      <c r="BM296" s="217" t="s">
        <v>460</v>
      </c>
    </row>
    <row r="297" spans="1:47" s="2" customFormat="1" ht="12">
      <c r="A297" s="40"/>
      <c r="B297" s="41"/>
      <c r="C297" s="42"/>
      <c r="D297" s="219" t="s">
        <v>134</v>
      </c>
      <c r="E297" s="42"/>
      <c r="F297" s="220" t="s">
        <v>461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134</v>
      </c>
      <c r="AU297" s="19" t="s">
        <v>132</v>
      </c>
    </row>
    <row r="298" spans="1:65" s="2" customFormat="1" ht="16.5" customHeight="1">
      <c r="A298" s="40"/>
      <c r="B298" s="41"/>
      <c r="C298" s="206" t="s">
        <v>462</v>
      </c>
      <c r="D298" s="206" t="s">
        <v>126</v>
      </c>
      <c r="E298" s="207" t="s">
        <v>463</v>
      </c>
      <c r="F298" s="208" t="s">
        <v>464</v>
      </c>
      <c r="G298" s="209" t="s">
        <v>215</v>
      </c>
      <c r="H298" s="210">
        <v>1</v>
      </c>
      <c r="I298" s="211"/>
      <c r="J298" s="212">
        <f>ROUND(I298*H298,2)</f>
        <v>0</v>
      </c>
      <c r="K298" s="208" t="s">
        <v>130</v>
      </c>
      <c r="L298" s="46"/>
      <c r="M298" s="213" t="s">
        <v>19</v>
      </c>
      <c r="N298" s="214" t="s">
        <v>44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0.02517</v>
      </c>
      <c r="T298" s="216">
        <f>S298*H298</f>
        <v>0.02517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227</v>
      </c>
      <c r="AT298" s="217" t="s">
        <v>126</v>
      </c>
      <c r="AU298" s="217" t="s">
        <v>132</v>
      </c>
      <c r="AY298" s="19" t="s">
        <v>124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132</v>
      </c>
      <c r="BK298" s="218">
        <f>ROUND(I298*H298,2)</f>
        <v>0</v>
      </c>
      <c r="BL298" s="19" t="s">
        <v>227</v>
      </c>
      <c r="BM298" s="217" t="s">
        <v>465</v>
      </c>
    </row>
    <row r="299" spans="1:47" s="2" customFormat="1" ht="12">
      <c r="A299" s="40"/>
      <c r="B299" s="41"/>
      <c r="C299" s="42"/>
      <c r="D299" s="219" t="s">
        <v>134</v>
      </c>
      <c r="E299" s="42"/>
      <c r="F299" s="220" t="s">
        <v>466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134</v>
      </c>
      <c r="AU299" s="19" t="s">
        <v>132</v>
      </c>
    </row>
    <row r="300" spans="1:65" s="2" customFormat="1" ht="24.15" customHeight="1">
      <c r="A300" s="40"/>
      <c r="B300" s="41"/>
      <c r="C300" s="206" t="s">
        <v>467</v>
      </c>
      <c r="D300" s="206" t="s">
        <v>126</v>
      </c>
      <c r="E300" s="207" t="s">
        <v>468</v>
      </c>
      <c r="F300" s="208" t="s">
        <v>469</v>
      </c>
      <c r="G300" s="209" t="s">
        <v>430</v>
      </c>
      <c r="H300" s="267"/>
      <c r="I300" s="211"/>
      <c r="J300" s="212">
        <f>ROUND(I300*H300,2)</f>
        <v>0</v>
      </c>
      <c r="K300" s="208" t="s">
        <v>130</v>
      </c>
      <c r="L300" s="46"/>
      <c r="M300" s="213" t="s">
        <v>19</v>
      </c>
      <c r="N300" s="214" t="s">
        <v>44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227</v>
      </c>
      <c r="AT300" s="217" t="s">
        <v>126</v>
      </c>
      <c r="AU300" s="217" t="s">
        <v>132</v>
      </c>
      <c r="AY300" s="19" t="s">
        <v>124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132</v>
      </c>
      <c r="BK300" s="218">
        <f>ROUND(I300*H300,2)</f>
        <v>0</v>
      </c>
      <c r="BL300" s="19" t="s">
        <v>227</v>
      </c>
      <c r="BM300" s="217" t="s">
        <v>470</v>
      </c>
    </row>
    <row r="301" spans="1:47" s="2" customFormat="1" ht="12">
      <c r="A301" s="40"/>
      <c r="B301" s="41"/>
      <c r="C301" s="42"/>
      <c r="D301" s="219" t="s">
        <v>134</v>
      </c>
      <c r="E301" s="42"/>
      <c r="F301" s="220" t="s">
        <v>471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134</v>
      </c>
      <c r="AU301" s="19" t="s">
        <v>132</v>
      </c>
    </row>
    <row r="302" spans="1:63" s="12" customFormat="1" ht="22.8" customHeight="1">
      <c r="A302" s="12"/>
      <c r="B302" s="190"/>
      <c r="C302" s="191"/>
      <c r="D302" s="192" t="s">
        <v>71</v>
      </c>
      <c r="E302" s="204" t="s">
        <v>472</v>
      </c>
      <c r="F302" s="204" t="s">
        <v>473</v>
      </c>
      <c r="G302" s="191"/>
      <c r="H302" s="191"/>
      <c r="I302" s="194"/>
      <c r="J302" s="205">
        <f>BK302</f>
        <v>0</v>
      </c>
      <c r="K302" s="191"/>
      <c r="L302" s="196"/>
      <c r="M302" s="197"/>
      <c r="N302" s="198"/>
      <c r="O302" s="198"/>
      <c r="P302" s="199">
        <f>SUM(P303:P325)</f>
        <v>0</v>
      </c>
      <c r="Q302" s="198"/>
      <c r="R302" s="199">
        <f>SUM(R303:R325)</f>
        <v>0.155648</v>
      </c>
      <c r="S302" s="198"/>
      <c r="T302" s="200">
        <f>SUM(T303:T325)</f>
        <v>0.05319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1" t="s">
        <v>132</v>
      </c>
      <c r="AT302" s="202" t="s">
        <v>71</v>
      </c>
      <c r="AU302" s="202" t="s">
        <v>80</v>
      </c>
      <c r="AY302" s="201" t="s">
        <v>124</v>
      </c>
      <c r="BK302" s="203">
        <f>SUM(BK303:BK325)</f>
        <v>0</v>
      </c>
    </row>
    <row r="303" spans="1:65" s="2" customFormat="1" ht="16.5" customHeight="1">
      <c r="A303" s="40"/>
      <c r="B303" s="41"/>
      <c r="C303" s="206" t="s">
        <v>474</v>
      </c>
      <c r="D303" s="206" t="s">
        <v>126</v>
      </c>
      <c r="E303" s="207" t="s">
        <v>475</v>
      </c>
      <c r="F303" s="208" t="s">
        <v>476</v>
      </c>
      <c r="G303" s="209" t="s">
        <v>259</v>
      </c>
      <c r="H303" s="210">
        <v>13.5</v>
      </c>
      <c r="I303" s="211"/>
      <c r="J303" s="212">
        <f>ROUND(I303*H303,2)</f>
        <v>0</v>
      </c>
      <c r="K303" s="208" t="s">
        <v>130</v>
      </c>
      <c r="L303" s="46"/>
      <c r="M303" s="213" t="s">
        <v>19</v>
      </c>
      <c r="N303" s="214" t="s">
        <v>44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0.00394</v>
      </c>
      <c r="T303" s="216">
        <f>S303*H303</f>
        <v>0.05319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227</v>
      </c>
      <c r="AT303" s="217" t="s">
        <v>126</v>
      </c>
      <c r="AU303" s="217" t="s">
        <v>132</v>
      </c>
      <c r="AY303" s="19" t="s">
        <v>124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132</v>
      </c>
      <c r="BK303" s="218">
        <f>ROUND(I303*H303,2)</f>
        <v>0</v>
      </c>
      <c r="BL303" s="19" t="s">
        <v>227</v>
      </c>
      <c r="BM303" s="217" t="s">
        <v>477</v>
      </c>
    </row>
    <row r="304" spans="1:47" s="2" customFormat="1" ht="12">
      <c r="A304" s="40"/>
      <c r="B304" s="41"/>
      <c r="C304" s="42"/>
      <c r="D304" s="219" t="s">
        <v>134</v>
      </c>
      <c r="E304" s="42"/>
      <c r="F304" s="220" t="s">
        <v>478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134</v>
      </c>
      <c r="AU304" s="19" t="s">
        <v>132</v>
      </c>
    </row>
    <row r="305" spans="1:51" s="14" customFormat="1" ht="12">
      <c r="A305" s="14"/>
      <c r="B305" s="235"/>
      <c r="C305" s="236"/>
      <c r="D305" s="226" t="s">
        <v>136</v>
      </c>
      <c r="E305" s="237" t="s">
        <v>19</v>
      </c>
      <c r="F305" s="238" t="s">
        <v>479</v>
      </c>
      <c r="G305" s="236"/>
      <c r="H305" s="239">
        <v>13.5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136</v>
      </c>
      <c r="AU305" s="245" t="s">
        <v>132</v>
      </c>
      <c r="AV305" s="14" t="s">
        <v>132</v>
      </c>
      <c r="AW305" s="14" t="s">
        <v>33</v>
      </c>
      <c r="AX305" s="14" t="s">
        <v>80</v>
      </c>
      <c r="AY305" s="245" t="s">
        <v>124</v>
      </c>
    </row>
    <row r="306" spans="1:65" s="2" customFormat="1" ht="16.5" customHeight="1">
      <c r="A306" s="40"/>
      <c r="B306" s="41"/>
      <c r="C306" s="206" t="s">
        <v>480</v>
      </c>
      <c r="D306" s="206" t="s">
        <v>126</v>
      </c>
      <c r="E306" s="207" t="s">
        <v>481</v>
      </c>
      <c r="F306" s="208" t="s">
        <v>482</v>
      </c>
      <c r="G306" s="209" t="s">
        <v>259</v>
      </c>
      <c r="H306" s="210">
        <v>20.1</v>
      </c>
      <c r="I306" s="211"/>
      <c r="J306" s="212">
        <f>ROUND(I306*H306,2)</f>
        <v>0</v>
      </c>
      <c r="K306" s="208" t="s">
        <v>19</v>
      </c>
      <c r="L306" s="46"/>
      <c r="M306" s="213" t="s">
        <v>19</v>
      </c>
      <c r="N306" s="214" t="s">
        <v>44</v>
      </c>
      <c r="O306" s="86"/>
      <c r="P306" s="215">
        <f>O306*H306</f>
        <v>0</v>
      </c>
      <c r="Q306" s="215">
        <v>0.00218</v>
      </c>
      <c r="R306" s="215">
        <f>Q306*H306</f>
        <v>0.043818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227</v>
      </c>
      <c r="AT306" s="217" t="s">
        <v>126</v>
      </c>
      <c r="AU306" s="217" t="s">
        <v>132</v>
      </c>
      <c r="AY306" s="19" t="s">
        <v>124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132</v>
      </c>
      <c r="BK306" s="218">
        <f>ROUND(I306*H306,2)</f>
        <v>0</v>
      </c>
      <c r="BL306" s="19" t="s">
        <v>227</v>
      </c>
      <c r="BM306" s="217" t="s">
        <v>483</v>
      </c>
    </row>
    <row r="307" spans="1:51" s="13" customFormat="1" ht="12">
      <c r="A307" s="13"/>
      <c r="B307" s="224"/>
      <c r="C307" s="225"/>
      <c r="D307" s="226" t="s">
        <v>136</v>
      </c>
      <c r="E307" s="227" t="s">
        <v>19</v>
      </c>
      <c r="F307" s="228" t="s">
        <v>209</v>
      </c>
      <c r="G307" s="225"/>
      <c r="H307" s="227" t="s">
        <v>19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136</v>
      </c>
      <c r="AU307" s="234" t="s">
        <v>132</v>
      </c>
      <c r="AV307" s="13" t="s">
        <v>80</v>
      </c>
      <c r="AW307" s="13" t="s">
        <v>33</v>
      </c>
      <c r="AX307" s="13" t="s">
        <v>72</v>
      </c>
      <c r="AY307" s="234" t="s">
        <v>124</v>
      </c>
    </row>
    <row r="308" spans="1:51" s="14" customFormat="1" ht="12">
      <c r="A308" s="14"/>
      <c r="B308" s="235"/>
      <c r="C308" s="236"/>
      <c r="D308" s="226" t="s">
        <v>136</v>
      </c>
      <c r="E308" s="237" t="s">
        <v>19</v>
      </c>
      <c r="F308" s="238" t="s">
        <v>484</v>
      </c>
      <c r="G308" s="236"/>
      <c r="H308" s="239">
        <v>20.1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136</v>
      </c>
      <c r="AU308" s="245" t="s">
        <v>132</v>
      </c>
      <c r="AV308" s="14" t="s">
        <v>132</v>
      </c>
      <c r="AW308" s="14" t="s">
        <v>33</v>
      </c>
      <c r="AX308" s="14" t="s">
        <v>72</v>
      </c>
      <c r="AY308" s="245" t="s">
        <v>124</v>
      </c>
    </row>
    <row r="309" spans="1:51" s="15" customFormat="1" ht="12">
      <c r="A309" s="15"/>
      <c r="B309" s="246"/>
      <c r="C309" s="247"/>
      <c r="D309" s="226" t="s">
        <v>136</v>
      </c>
      <c r="E309" s="248" t="s">
        <v>19</v>
      </c>
      <c r="F309" s="249" t="s">
        <v>167</v>
      </c>
      <c r="G309" s="247"/>
      <c r="H309" s="250">
        <v>20.1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136</v>
      </c>
      <c r="AU309" s="256" t="s">
        <v>132</v>
      </c>
      <c r="AV309" s="15" t="s">
        <v>131</v>
      </c>
      <c r="AW309" s="15" t="s">
        <v>33</v>
      </c>
      <c r="AX309" s="15" t="s">
        <v>80</v>
      </c>
      <c r="AY309" s="256" t="s">
        <v>124</v>
      </c>
    </row>
    <row r="310" spans="1:65" s="2" customFormat="1" ht="16.5" customHeight="1">
      <c r="A310" s="40"/>
      <c r="B310" s="41"/>
      <c r="C310" s="206" t="s">
        <v>485</v>
      </c>
      <c r="D310" s="206" t="s">
        <v>126</v>
      </c>
      <c r="E310" s="207" t="s">
        <v>486</v>
      </c>
      <c r="F310" s="208" t="s">
        <v>487</v>
      </c>
      <c r="G310" s="209" t="s">
        <v>259</v>
      </c>
      <c r="H310" s="210">
        <v>38</v>
      </c>
      <c r="I310" s="211"/>
      <c r="J310" s="212">
        <f>ROUND(I310*H310,2)</f>
        <v>0</v>
      </c>
      <c r="K310" s="208" t="s">
        <v>19</v>
      </c>
      <c r="L310" s="46"/>
      <c r="M310" s="213" t="s">
        <v>19</v>
      </c>
      <c r="N310" s="214" t="s">
        <v>44</v>
      </c>
      <c r="O310" s="86"/>
      <c r="P310" s="215">
        <f>O310*H310</f>
        <v>0</v>
      </c>
      <c r="Q310" s="215">
        <v>0.00218</v>
      </c>
      <c r="R310" s="215">
        <f>Q310*H310</f>
        <v>0.08284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227</v>
      </c>
      <c r="AT310" s="217" t="s">
        <v>126</v>
      </c>
      <c r="AU310" s="217" t="s">
        <v>132</v>
      </c>
      <c r="AY310" s="19" t="s">
        <v>124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132</v>
      </c>
      <c r="BK310" s="218">
        <f>ROUND(I310*H310,2)</f>
        <v>0</v>
      </c>
      <c r="BL310" s="19" t="s">
        <v>227</v>
      </c>
      <c r="BM310" s="217" t="s">
        <v>488</v>
      </c>
    </row>
    <row r="311" spans="1:51" s="13" customFormat="1" ht="12">
      <c r="A311" s="13"/>
      <c r="B311" s="224"/>
      <c r="C311" s="225"/>
      <c r="D311" s="226" t="s">
        <v>136</v>
      </c>
      <c r="E311" s="227" t="s">
        <v>19</v>
      </c>
      <c r="F311" s="228" t="s">
        <v>209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136</v>
      </c>
      <c r="AU311" s="234" t="s">
        <v>132</v>
      </c>
      <c r="AV311" s="13" t="s">
        <v>80</v>
      </c>
      <c r="AW311" s="13" t="s">
        <v>33</v>
      </c>
      <c r="AX311" s="13" t="s">
        <v>72</v>
      </c>
      <c r="AY311" s="234" t="s">
        <v>124</v>
      </c>
    </row>
    <row r="312" spans="1:51" s="14" customFormat="1" ht="12">
      <c r="A312" s="14"/>
      <c r="B312" s="235"/>
      <c r="C312" s="236"/>
      <c r="D312" s="226" t="s">
        <v>136</v>
      </c>
      <c r="E312" s="237" t="s">
        <v>19</v>
      </c>
      <c r="F312" s="238" t="s">
        <v>489</v>
      </c>
      <c r="G312" s="236"/>
      <c r="H312" s="239">
        <v>5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136</v>
      </c>
      <c r="AU312" s="245" t="s">
        <v>132</v>
      </c>
      <c r="AV312" s="14" t="s">
        <v>132</v>
      </c>
      <c r="AW312" s="14" t="s">
        <v>33</v>
      </c>
      <c r="AX312" s="14" t="s">
        <v>72</v>
      </c>
      <c r="AY312" s="245" t="s">
        <v>124</v>
      </c>
    </row>
    <row r="313" spans="1:51" s="14" customFormat="1" ht="12">
      <c r="A313" s="14"/>
      <c r="B313" s="235"/>
      <c r="C313" s="236"/>
      <c r="D313" s="226" t="s">
        <v>136</v>
      </c>
      <c r="E313" s="237" t="s">
        <v>19</v>
      </c>
      <c r="F313" s="238" t="s">
        <v>490</v>
      </c>
      <c r="G313" s="236"/>
      <c r="H313" s="239">
        <v>18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136</v>
      </c>
      <c r="AU313" s="245" t="s">
        <v>132</v>
      </c>
      <c r="AV313" s="14" t="s">
        <v>132</v>
      </c>
      <c r="AW313" s="14" t="s">
        <v>33</v>
      </c>
      <c r="AX313" s="14" t="s">
        <v>72</v>
      </c>
      <c r="AY313" s="245" t="s">
        <v>124</v>
      </c>
    </row>
    <row r="314" spans="1:51" s="14" customFormat="1" ht="12">
      <c r="A314" s="14"/>
      <c r="B314" s="235"/>
      <c r="C314" s="236"/>
      <c r="D314" s="226" t="s">
        <v>136</v>
      </c>
      <c r="E314" s="237" t="s">
        <v>19</v>
      </c>
      <c r="F314" s="238" t="s">
        <v>491</v>
      </c>
      <c r="G314" s="236"/>
      <c r="H314" s="239">
        <v>15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136</v>
      </c>
      <c r="AU314" s="245" t="s">
        <v>132</v>
      </c>
      <c r="AV314" s="14" t="s">
        <v>132</v>
      </c>
      <c r="AW314" s="14" t="s">
        <v>33</v>
      </c>
      <c r="AX314" s="14" t="s">
        <v>72</v>
      </c>
      <c r="AY314" s="245" t="s">
        <v>124</v>
      </c>
    </row>
    <row r="315" spans="1:51" s="15" customFormat="1" ht="12">
      <c r="A315" s="15"/>
      <c r="B315" s="246"/>
      <c r="C315" s="247"/>
      <c r="D315" s="226" t="s">
        <v>136</v>
      </c>
      <c r="E315" s="248" t="s">
        <v>19</v>
      </c>
      <c r="F315" s="249" t="s">
        <v>167</v>
      </c>
      <c r="G315" s="247"/>
      <c r="H315" s="250">
        <v>38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136</v>
      </c>
      <c r="AU315" s="256" t="s">
        <v>132</v>
      </c>
      <c r="AV315" s="15" t="s">
        <v>131</v>
      </c>
      <c r="AW315" s="15" t="s">
        <v>33</v>
      </c>
      <c r="AX315" s="15" t="s">
        <v>80</v>
      </c>
      <c r="AY315" s="256" t="s">
        <v>124</v>
      </c>
    </row>
    <row r="316" spans="1:65" s="2" customFormat="1" ht="21.75" customHeight="1">
      <c r="A316" s="40"/>
      <c r="B316" s="41"/>
      <c r="C316" s="206" t="s">
        <v>492</v>
      </c>
      <c r="D316" s="206" t="s">
        <v>126</v>
      </c>
      <c r="E316" s="207" t="s">
        <v>493</v>
      </c>
      <c r="F316" s="208" t="s">
        <v>494</v>
      </c>
      <c r="G316" s="209" t="s">
        <v>259</v>
      </c>
      <c r="H316" s="210">
        <v>13</v>
      </c>
      <c r="I316" s="211"/>
      <c r="J316" s="212">
        <f>ROUND(I316*H316,2)</f>
        <v>0</v>
      </c>
      <c r="K316" s="208" t="s">
        <v>130</v>
      </c>
      <c r="L316" s="46"/>
      <c r="M316" s="213" t="s">
        <v>19</v>
      </c>
      <c r="N316" s="214" t="s">
        <v>44</v>
      </c>
      <c r="O316" s="86"/>
      <c r="P316" s="215">
        <f>O316*H316</f>
        <v>0</v>
      </c>
      <c r="Q316" s="215">
        <v>0.00223</v>
      </c>
      <c r="R316" s="215">
        <f>Q316*H316</f>
        <v>0.028990000000000002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227</v>
      </c>
      <c r="AT316" s="217" t="s">
        <v>126</v>
      </c>
      <c r="AU316" s="217" t="s">
        <v>132</v>
      </c>
      <c r="AY316" s="19" t="s">
        <v>124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132</v>
      </c>
      <c r="BK316" s="218">
        <f>ROUND(I316*H316,2)</f>
        <v>0</v>
      </c>
      <c r="BL316" s="19" t="s">
        <v>227</v>
      </c>
      <c r="BM316" s="217" t="s">
        <v>495</v>
      </c>
    </row>
    <row r="317" spans="1:47" s="2" customFormat="1" ht="12">
      <c r="A317" s="40"/>
      <c r="B317" s="41"/>
      <c r="C317" s="42"/>
      <c r="D317" s="219" t="s">
        <v>134</v>
      </c>
      <c r="E317" s="42"/>
      <c r="F317" s="220" t="s">
        <v>496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134</v>
      </c>
      <c r="AU317" s="19" t="s">
        <v>132</v>
      </c>
    </row>
    <row r="318" spans="1:51" s="13" customFormat="1" ht="12">
      <c r="A318" s="13"/>
      <c r="B318" s="224"/>
      <c r="C318" s="225"/>
      <c r="D318" s="226" t="s">
        <v>136</v>
      </c>
      <c r="E318" s="227" t="s">
        <v>19</v>
      </c>
      <c r="F318" s="228" t="s">
        <v>209</v>
      </c>
      <c r="G318" s="225"/>
      <c r="H318" s="227" t="s">
        <v>19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136</v>
      </c>
      <c r="AU318" s="234" t="s">
        <v>132</v>
      </c>
      <c r="AV318" s="13" t="s">
        <v>80</v>
      </c>
      <c r="AW318" s="13" t="s">
        <v>33</v>
      </c>
      <c r="AX318" s="13" t="s">
        <v>72</v>
      </c>
      <c r="AY318" s="234" t="s">
        <v>124</v>
      </c>
    </row>
    <row r="319" spans="1:51" s="14" customFormat="1" ht="12">
      <c r="A319" s="14"/>
      <c r="B319" s="235"/>
      <c r="C319" s="236"/>
      <c r="D319" s="226" t="s">
        <v>136</v>
      </c>
      <c r="E319" s="237" t="s">
        <v>19</v>
      </c>
      <c r="F319" s="238" t="s">
        <v>497</v>
      </c>
      <c r="G319" s="236"/>
      <c r="H319" s="239">
        <v>0.8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136</v>
      </c>
      <c r="AU319" s="245" t="s">
        <v>132</v>
      </c>
      <c r="AV319" s="14" t="s">
        <v>132</v>
      </c>
      <c r="AW319" s="14" t="s">
        <v>33</v>
      </c>
      <c r="AX319" s="14" t="s">
        <v>72</v>
      </c>
      <c r="AY319" s="245" t="s">
        <v>124</v>
      </c>
    </row>
    <row r="320" spans="1:51" s="14" customFormat="1" ht="12">
      <c r="A320" s="14"/>
      <c r="B320" s="235"/>
      <c r="C320" s="236"/>
      <c r="D320" s="226" t="s">
        <v>136</v>
      </c>
      <c r="E320" s="237" t="s">
        <v>19</v>
      </c>
      <c r="F320" s="238" t="s">
        <v>498</v>
      </c>
      <c r="G320" s="236"/>
      <c r="H320" s="239">
        <v>5.9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136</v>
      </c>
      <c r="AU320" s="245" t="s">
        <v>132</v>
      </c>
      <c r="AV320" s="14" t="s">
        <v>132</v>
      </c>
      <c r="AW320" s="14" t="s">
        <v>33</v>
      </c>
      <c r="AX320" s="14" t="s">
        <v>72</v>
      </c>
      <c r="AY320" s="245" t="s">
        <v>124</v>
      </c>
    </row>
    <row r="321" spans="1:51" s="14" customFormat="1" ht="12">
      <c r="A321" s="14"/>
      <c r="B321" s="235"/>
      <c r="C321" s="236"/>
      <c r="D321" s="226" t="s">
        <v>136</v>
      </c>
      <c r="E321" s="237" t="s">
        <v>19</v>
      </c>
      <c r="F321" s="238" t="s">
        <v>499</v>
      </c>
      <c r="G321" s="236"/>
      <c r="H321" s="239">
        <v>2.2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136</v>
      </c>
      <c r="AU321" s="245" t="s">
        <v>132</v>
      </c>
      <c r="AV321" s="14" t="s">
        <v>132</v>
      </c>
      <c r="AW321" s="14" t="s">
        <v>33</v>
      </c>
      <c r="AX321" s="14" t="s">
        <v>72</v>
      </c>
      <c r="AY321" s="245" t="s">
        <v>124</v>
      </c>
    </row>
    <row r="322" spans="1:51" s="14" customFormat="1" ht="12">
      <c r="A322" s="14"/>
      <c r="B322" s="235"/>
      <c r="C322" s="236"/>
      <c r="D322" s="226" t="s">
        <v>136</v>
      </c>
      <c r="E322" s="237" t="s">
        <v>19</v>
      </c>
      <c r="F322" s="238" t="s">
        <v>500</v>
      </c>
      <c r="G322" s="236"/>
      <c r="H322" s="239">
        <v>4.1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136</v>
      </c>
      <c r="AU322" s="245" t="s">
        <v>132</v>
      </c>
      <c r="AV322" s="14" t="s">
        <v>132</v>
      </c>
      <c r="AW322" s="14" t="s">
        <v>33</v>
      </c>
      <c r="AX322" s="14" t="s">
        <v>72</v>
      </c>
      <c r="AY322" s="245" t="s">
        <v>124</v>
      </c>
    </row>
    <row r="323" spans="1:51" s="15" customFormat="1" ht="12">
      <c r="A323" s="15"/>
      <c r="B323" s="246"/>
      <c r="C323" s="247"/>
      <c r="D323" s="226" t="s">
        <v>136</v>
      </c>
      <c r="E323" s="248" t="s">
        <v>19</v>
      </c>
      <c r="F323" s="249" t="s">
        <v>167</v>
      </c>
      <c r="G323" s="247"/>
      <c r="H323" s="250">
        <v>13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6" t="s">
        <v>136</v>
      </c>
      <c r="AU323" s="256" t="s">
        <v>132</v>
      </c>
      <c r="AV323" s="15" t="s">
        <v>131</v>
      </c>
      <c r="AW323" s="15" t="s">
        <v>33</v>
      </c>
      <c r="AX323" s="15" t="s">
        <v>80</v>
      </c>
      <c r="AY323" s="256" t="s">
        <v>124</v>
      </c>
    </row>
    <row r="324" spans="1:65" s="2" customFormat="1" ht="24.15" customHeight="1">
      <c r="A324" s="40"/>
      <c r="B324" s="41"/>
      <c r="C324" s="206" t="s">
        <v>501</v>
      </c>
      <c r="D324" s="206" t="s">
        <v>126</v>
      </c>
      <c r="E324" s="207" t="s">
        <v>502</v>
      </c>
      <c r="F324" s="208" t="s">
        <v>503</v>
      </c>
      <c r="G324" s="209" t="s">
        <v>430</v>
      </c>
      <c r="H324" s="267"/>
      <c r="I324" s="211"/>
      <c r="J324" s="212">
        <f>ROUND(I324*H324,2)</f>
        <v>0</v>
      </c>
      <c r="K324" s="208" t="s">
        <v>130</v>
      </c>
      <c r="L324" s="46"/>
      <c r="M324" s="213" t="s">
        <v>19</v>
      </c>
      <c r="N324" s="214" t="s">
        <v>44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227</v>
      </c>
      <c r="AT324" s="217" t="s">
        <v>126</v>
      </c>
      <c r="AU324" s="217" t="s">
        <v>132</v>
      </c>
      <c r="AY324" s="19" t="s">
        <v>124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132</v>
      </c>
      <c r="BK324" s="218">
        <f>ROUND(I324*H324,2)</f>
        <v>0</v>
      </c>
      <c r="BL324" s="19" t="s">
        <v>227</v>
      </c>
      <c r="BM324" s="217" t="s">
        <v>504</v>
      </c>
    </row>
    <row r="325" spans="1:47" s="2" customFormat="1" ht="12">
      <c r="A325" s="40"/>
      <c r="B325" s="41"/>
      <c r="C325" s="42"/>
      <c r="D325" s="219" t="s">
        <v>134</v>
      </c>
      <c r="E325" s="42"/>
      <c r="F325" s="220" t="s">
        <v>505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134</v>
      </c>
      <c r="AU325" s="19" t="s">
        <v>132</v>
      </c>
    </row>
    <row r="326" spans="1:63" s="12" customFormat="1" ht="22.8" customHeight="1">
      <c r="A326" s="12"/>
      <c r="B326" s="190"/>
      <c r="C326" s="191"/>
      <c r="D326" s="192" t="s">
        <v>71</v>
      </c>
      <c r="E326" s="204" t="s">
        <v>506</v>
      </c>
      <c r="F326" s="204" t="s">
        <v>507</v>
      </c>
      <c r="G326" s="191"/>
      <c r="H326" s="191"/>
      <c r="I326" s="194"/>
      <c r="J326" s="205">
        <f>BK326</f>
        <v>0</v>
      </c>
      <c r="K326" s="191"/>
      <c r="L326" s="196"/>
      <c r="M326" s="197"/>
      <c r="N326" s="198"/>
      <c r="O326" s="198"/>
      <c r="P326" s="199">
        <f>SUM(P327:P420)</f>
        <v>0</v>
      </c>
      <c r="Q326" s="198"/>
      <c r="R326" s="199">
        <f>SUM(R327:R420)</f>
        <v>0.0477571</v>
      </c>
      <c r="S326" s="198"/>
      <c r="T326" s="200">
        <f>SUM(T327:T420)</f>
        <v>0.8682000000000001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1" t="s">
        <v>132</v>
      </c>
      <c r="AT326" s="202" t="s">
        <v>71</v>
      </c>
      <c r="AU326" s="202" t="s">
        <v>80</v>
      </c>
      <c r="AY326" s="201" t="s">
        <v>124</v>
      </c>
      <c r="BK326" s="203">
        <f>SUM(BK327:BK420)</f>
        <v>0</v>
      </c>
    </row>
    <row r="327" spans="1:65" s="2" customFormat="1" ht="16.5" customHeight="1">
      <c r="A327" s="40"/>
      <c r="B327" s="41"/>
      <c r="C327" s="206" t="s">
        <v>508</v>
      </c>
      <c r="D327" s="206" t="s">
        <v>126</v>
      </c>
      <c r="E327" s="207" t="s">
        <v>509</v>
      </c>
      <c r="F327" s="208" t="s">
        <v>510</v>
      </c>
      <c r="G327" s="209" t="s">
        <v>381</v>
      </c>
      <c r="H327" s="210">
        <v>2533.954</v>
      </c>
      <c r="I327" s="211"/>
      <c r="J327" s="212">
        <f>ROUND(I327*H327,2)</f>
        <v>0</v>
      </c>
      <c r="K327" s="208" t="s">
        <v>19</v>
      </c>
      <c r="L327" s="46"/>
      <c r="M327" s="213" t="s">
        <v>19</v>
      </c>
      <c r="N327" s="214" t="s">
        <v>44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227</v>
      </c>
      <c r="AT327" s="217" t="s">
        <v>126</v>
      </c>
      <c r="AU327" s="217" t="s">
        <v>132</v>
      </c>
      <c r="AY327" s="19" t="s">
        <v>124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132</v>
      </c>
      <c r="BK327" s="218">
        <f>ROUND(I327*H327,2)</f>
        <v>0</v>
      </c>
      <c r="BL327" s="19" t="s">
        <v>227</v>
      </c>
      <c r="BM327" s="217" t="s">
        <v>511</v>
      </c>
    </row>
    <row r="328" spans="1:51" s="14" customFormat="1" ht="12">
      <c r="A328" s="14"/>
      <c r="B328" s="235"/>
      <c r="C328" s="236"/>
      <c r="D328" s="226" t="s">
        <v>136</v>
      </c>
      <c r="E328" s="237" t="s">
        <v>19</v>
      </c>
      <c r="F328" s="238" t="s">
        <v>512</v>
      </c>
      <c r="G328" s="236"/>
      <c r="H328" s="239">
        <v>2533.954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136</v>
      </c>
      <c r="AU328" s="245" t="s">
        <v>132</v>
      </c>
      <c r="AV328" s="14" t="s">
        <v>132</v>
      </c>
      <c r="AW328" s="14" t="s">
        <v>33</v>
      </c>
      <c r="AX328" s="14" t="s">
        <v>80</v>
      </c>
      <c r="AY328" s="245" t="s">
        <v>124</v>
      </c>
    </row>
    <row r="329" spans="1:65" s="2" customFormat="1" ht="16.5" customHeight="1">
      <c r="A329" s="40"/>
      <c r="B329" s="41"/>
      <c r="C329" s="206" t="s">
        <v>513</v>
      </c>
      <c r="D329" s="206" t="s">
        <v>126</v>
      </c>
      <c r="E329" s="207" t="s">
        <v>514</v>
      </c>
      <c r="F329" s="208" t="s">
        <v>515</v>
      </c>
      <c r="G329" s="209" t="s">
        <v>455</v>
      </c>
      <c r="H329" s="210">
        <v>1</v>
      </c>
      <c r="I329" s="211"/>
      <c r="J329" s="212">
        <f>ROUND(I329*H329,2)</f>
        <v>0</v>
      </c>
      <c r="K329" s="208" t="s">
        <v>19</v>
      </c>
      <c r="L329" s="46"/>
      <c r="M329" s="213" t="s">
        <v>19</v>
      </c>
      <c r="N329" s="214" t="s">
        <v>44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227</v>
      </c>
      <c r="AT329" s="217" t="s">
        <v>126</v>
      </c>
      <c r="AU329" s="217" t="s">
        <v>132</v>
      </c>
      <c r="AY329" s="19" t="s">
        <v>124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132</v>
      </c>
      <c r="BK329" s="218">
        <f>ROUND(I329*H329,2)</f>
        <v>0</v>
      </c>
      <c r="BL329" s="19" t="s">
        <v>227</v>
      </c>
      <c r="BM329" s="217" t="s">
        <v>516</v>
      </c>
    </row>
    <row r="330" spans="1:65" s="2" customFormat="1" ht="16.5" customHeight="1">
      <c r="A330" s="40"/>
      <c r="B330" s="41"/>
      <c r="C330" s="206" t="s">
        <v>517</v>
      </c>
      <c r="D330" s="206" t="s">
        <v>126</v>
      </c>
      <c r="E330" s="207" t="s">
        <v>518</v>
      </c>
      <c r="F330" s="208" t="s">
        <v>519</v>
      </c>
      <c r="G330" s="209" t="s">
        <v>259</v>
      </c>
      <c r="H330" s="210">
        <v>40.2</v>
      </c>
      <c r="I330" s="211"/>
      <c r="J330" s="212">
        <f>ROUND(I330*H330,2)</f>
        <v>0</v>
      </c>
      <c r="K330" s="208" t="s">
        <v>130</v>
      </c>
      <c r="L330" s="46"/>
      <c r="M330" s="213" t="s">
        <v>19</v>
      </c>
      <c r="N330" s="214" t="s">
        <v>44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0.016</v>
      </c>
      <c r="T330" s="216">
        <f>S330*H330</f>
        <v>0.6432000000000001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227</v>
      </c>
      <c r="AT330" s="217" t="s">
        <v>126</v>
      </c>
      <c r="AU330" s="217" t="s">
        <v>132</v>
      </c>
      <c r="AY330" s="19" t="s">
        <v>124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132</v>
      </c>
      <c r="BK330" s="218">
        <f>ROUND(I330*H330,2)</f>
        <v>0</v>
      </c>
      <c r="BL330" s="19" t="s">
        <v>227</v>
      </c>
      <c r="BM330" s="217" t="s">
        <v>520</v>
      </c>
    </row>
    <row r="331" spans="1:47" s="2" customFormat="1" ht="12">
      <c r="A331" s="40"/>
      <c r="B331" s="41"/>
      <c r="C331" s="42"/>
      <c r="D331" s="219" t="s">
        <v>134</v>
      </c>
      <c r="E331" s="42"/>
      <c r="F331" s="220" t="s">
        <v>521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134</v>
      </c>
      <c r="AU331" s="19" t="s">
        <v>132</v>
      </c>
    </row>
    <row r="332" spans="1:51" s="13" customFormat="1" ht="12">
      <c r="A332" s="13"/>
      <c r="B332" s="224"/>
      <c r="C332" s="225"/>
      <c r="D332" s="226" t="s">
        <v>136</v>
      </c>
      <c r="E332" s="227" t="s">
        <v>19</v>
      </c>
      <c r="F332" s="228" t="s">
        <v>522</v>
      </c>
      <c r="G332" s="225"/>
      <c r="H332" s="227" t="s">
        <v>19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136</v>
      </c>
      <c r="AU332" s="234" t="s">
        <v>132</v>
      </c>
      <c r="AV332" s="13" t="s">
        <v>80</v>
      </c>
      <c r="AW332" s="13" t="s">
        <v>33</v>
      </c>
      <c r="AX332" s="13" t="s">
        <v>72</v>
      </c>
      <c r="AY332" s="234" t="s">
        <v>124</v>
      </c>
    </row>
    <row r="333" spans="1:51" s="14" customFormat="1" ht="12">
      <c r="A333" s="14"/>
      <c r="B333" s="235"/>
      <c r="C333" s="236"/>
      <c r="D333" s="226" t="s">
        <v>136</v>
      </c>
      <c r="E333" s="237" t="s">
        <v>19</v>
      </c>
      <c r="F333" s="238" t="s">
        <v>523</v>
      </c>
      <c r="G333" s="236"/>
      <c r="H333" s="239">
        <v>20.1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136</v>
      </c>
      <c r="AU333" s="245" t="s">
        <v>132</v>
      </c>
      <c r="AV333" s="14" t="s">
        <v>132</v>
      </c>
      <c r="AW333" s="14" t="s">
        <v>33</v>
      </c>
      <c r="AX333" s="14" t="s">
        <v>72</v>
      </c>
      <c r="AY333" s="245" t="s">
        <v>124</v>
      </c>
    </row>
    <row r="334" spans="1:51" s="14" customFormat="1" ht="12">
      <c r="A334" s="14"/>
      <c r="B334" s="235"/>
      <c r="C334" s="236"/>
      <c r="D334" s="226" t="s">
        <v>136</v>
      </c>
      <c r="E334" s="237" t="s">
        <v>19</v>
      </c>
      <c r="F334" s="238" t="s">
        <v>524</v>
      </c>
      <c r="G334" s="236"/>
      <c r="H334" s="239">
        <v>20.1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136</v>
      </c>
      <c r="AU334" s="245" t="s">
        <v>132</v>
      </c>
      <c r="AV334" s="14" t="s">
        <v>132</v>
      </c>
      <c r="AW334" s="14" t="s">
        <v>33</v>
      </c>
      <c r="AX334" s="14" t="s">
        <v>72</v>
      </c>
      <c r="AY334" s="245" t="s">
        <v>124</v>
      </c>
    </row>
    <row r="335" spans="1:51" s="15" customFormat="1" ht="12">
      <c r="A335" s="15"/>
      <c r="B335" s="246"/>
      <c r="C335" s="247"/>
      <c r="D335" s="226" t="s">
        <v>136</v>
      </c>
      <c r="E335" s="248" t="s">
        <v>19</v>
      </c>
      <c r="F335" s="249" t="s">
        <v>167</v>
      </c>
      <c r="G335" s="247"/>
      <c r="H335" s="250">
        <v>40.2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136</v>
      </c>
      <c r="AU335" s="256" t="s">
        <v>132</v>
      </c>
      <c r="AV335" s="15" t="s">
        <v>131</v>
      </c>
      <c r="AW335" s="15" t="s">
        <v>33</v>
      </c>
      <c r="AX335" s="15" t="s">
        <v>80</v>
      </c>
      <c r="AY335" s="256" t="s">
        <v>124</v>
      </c>
    </row>
    <row r="336" spans="1:65" s="2" customFormat="1" ht="16.5" customHeight="1">
      <c r="A336" s="40"/>
      <c r="B336" s="41"/>
      <c r="C336" s="206" t="s">
        <v>525</v>
      </c>
      <c r="D336" s="206" t="s">
        <v>126</v>
      </c>
      <c r="E336" s="207" t="s">
        <v>526</v>
      </c>
      <c r="F336" s="208" t="s">
        <v>527</v>
      </c>
      <c r="G336" s="209" t="s">
        <v>259</v>
      </c>
      <c r="H336" s="210">
        <v>9</v>
      </c>
      <c r="I336" s="211"/>
      <c r="J336" s="212">
        <f>ROUND(I336*H336,2)</f>
        <v>0</v>
      </c>
      <c r="K336" s="208" t="s">
        <v>130</v>
      </c>
      <c r="L336" s="46"/>
      <c r="M336" s="213" t="s">
        <v>19</v>
      </c>
      <c r="N336" s="214" t="s">
        <v>44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0.025</v>
      </c>
      <c r="T336" s="216">
        <f>S336*H336</f>
        <v>0.225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227</v>
      </c>
      <c r="AT336" s="217" t="s">
        <v>126</v>
      </c>
      <c r="AU336" s="217" t="s">
        <v>132</v>
      </c>
      <c r="AY336" s="19" t="s">
        <v>124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132</v>
      </c>
      <c r="BK336" s="218">
        <f>ROUND(I336*H336,2)</f>
        <v>0</v>
      </c>
      <c r="BL336" s="19" t="s">
        <v>227</v>
      </c>
      <c r="BM336" s="217" t="s">
        <v>528</v>
      </c>
    </row>
    <row r="337" spans="1:47" s="2" customFormat="1" ht="12">
      <c r="A337" s="40"/>
      <c r="B337" s="41"/>
      <c r="C337" s="42"/>
      <c r="D337" s="219" t="s">
        <v>134</v>
      </c>
      <c r="E337" s="42"/>
      <c r="F337" s="220" t="s">
        <v>529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134</v>
      </c>
      <c r="AU337" s="19" t="s">
        <v>132</v>
      </c>
    </row>
    <row r="338" spans="1:51" s="13" customFormat="1" ht="12">
      <c r="A338" s="13"/>
      <c r="B338" s="224"/>
      <c r="C338" s="225"/>
      <c r="D338" s="226" t="s">
        <v>136</v>
      </c>
      <c r="E338" s="227" t="s">
        <v>19</v>
      </c>
      <c r="F338" s="228" t="s">
        <v>530</v>
      </c>
      <c r="G338" s="225"/>
      <c r="H338" s="227" t="s">
        <v>19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136</v>
      </c>
      <c r="AU338" s="234" t="s">
        <v>132</v>
      </c>
      <c r="AV338" s="13" t="s">
        <v>80</v>
      </c>
      <c r="AW338" s="13" t="s">
        <v>33</v>
      </c>
      <c r="AX338" s="13" t="s">
        <v>72</v>
      </c>
      <c r="AY338" s="234" t="s">
        <v>124</v>
      </c>
    </row>
    <row r="339" spans="1:51" s="14" customFormat="1" ht="12">
      <c r="A339" s="14"/>
      <c r="B339" s="235"/>
      <c r="C339" s="236"/>
      <c r="D339" s="226" t="s">
        <v>136</v>
      </c>
      <c r="E339" s="237" t="s">
        <v>19</v>
      </c>
      <c r="F339" s="238" t="s">
        <v>531</v>
      </c>
      <c r="G339" s="236"/>
      <c r="H339" s="239">
        <v>4.5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136</v>
      </c>
      <c r="AU339" s="245" t="s">
        <v>132</v>
      </c>
      <c r="AV339" s="14" t="s">
        <v>132</v>
      </c>
      <c r="AW339" s="14" t="s">
        <v>33</v>
      </c>
      <c r="AX339" s="14" t="s">
        <v>72</v>
      </c>
      <c r="AY339" s="245" t="s">
        <v>124</v>
      </c>
    </row>
    <row r="340" spans="1:51" s="14" customFormat="1" ht="12">
      <c r="A340" s="14"/>
      <c r="B340" s="235"/>
      <c r="C340" s="236"/>
      <c r="D340" s="226" t="s">
        <v>136</v>
      </c>
      <c r="E340" s="237" t="s">
        <v>19</v>
      </c>
      <c r="F340" s="238" t="s">
        <v>532</v>
      </c>
      <c r="G340" s="236"/>
      <c r="H340" s="239">
        <v>4.5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136</v>
      </c>
      <c r="AU340" s="245" t="s">
        <v>132</v>
      </c>
      <c r="AV340" s="14" t="s">
        <v>132</v>
      </c>
      <c r="AW340" s="14" t="s">
        <v>33</v>
      </c>
      <c r="AX340" s="14" t="s">
        <v>72</v>
      </c>
      <c r="AY340" s="245" t="s">
        <v>124</v>
      </c>
    </row>
    <row r="341" spans="1:51" s="15" customFormat="1" ht="12">
      <c r="A341" s="15"/>
      <c r="B341" s="246"/>
      <c r="C341" s="247"/>
      <c r="D341" s="226" t="s">
        <v>136</v>
      </c>
      <c r="E341" s="248" t="s">
        <v>19</v>
      </c>
      <c r="F341" s="249" t="s">
        <v>167</v>
      </c>
      <c r="G341" s="247"/>
      <c r="H341" s="250">
        <v>9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136</v>
      </c>
      <c r="AU341" s="256" t="s">
        <v>132</v>
      </c>
      <c r="AV341" s="15" t="s">
        <v>131</v>
      </c>
      <c r="AW341" s="15" t="s">
        <v>33</v>
      </c>
      <c r="AX341" s="15" t="s">
        <v>80</v>
      </c>
      <c r="AY341" s="256" t="s">
        <v>124</v>
      </c>
    </row>
    <row r="342" spans="1:65" s="2" customFormat="1" ht="24.15" customHeight="1">
      <c r="A342" s="40"/>
      <c r="B342" s="41"/>
      <c r="C342" s="206" t="s">
        <v>533</v>
      </c>
      <c r="D342" s="206" t="s">
        <v>126</v>
      </c>
      <c r="E342" s="207" t="s">
        <v>534</v>
      </c>
      <c r="F342" s="208" t="s">
        <v>535</v>
      </c>
      <c r="G342" s="209" t="s">
        <v>259</v>
      </c>
      <c r="H342" s="210">
        <v>30</v>
      </c>
      <c r="I342" s="211"/>
      <c r="J342" s="212">
        <f>ROUND(I342*H342,2)</f>
        <v>0</v>
      </c>
      <c r="K342" s="208" t="s">
        <v>130</v>
      </c>
      <c r="L342" s="46"/>
      <c r="M342" s="213" t="s">
        <v>19</v>
      </c>
      <c r="N342" s="214" t="s">
        <v>44</v>
      </c>
      <c r="O342" s="86"/>
      <c r="P342" s="215">
        <f>O342*H342</f>
        <v>0</v>
      </c>
      <c r="Q342" s="215">
        <v>0.0004</v>
      </c>
      <c r="R342" s="215">
        <f>Q342*H342</f>
        <v>0.012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227</v>
      </c>
      <c r="AT342" s="217" t="s">
        <v>126</v>
      </c>
      <c r="AU342" s="217" t="s">
        <v>132</v>
      </c>
      <c r="AY342" s="19" t="s">
        <v>124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132</v>
      </c>
      <c r="BK342" s="218">
        <f>ROUND(I342*H342,2)</f>
        <v>0</v>
      </c>
      <c r="BL342" s="19" t="s">
        <v>227</v>
      </c>
      <c r="BM342" s="217" t="s">
        <v>536</v>
      </c>
    </row>
    <row r="343" spans="1:47" s="2" customFormat="1" ht="12">
      <c r="A343" s="40"/>
      <c r="B343" s="41"/>
      <c r="C343" s="42"/>
      <c r="D343" s="219" t="s">
        <v>134</v>
      </c>
      <c r="E343" s="42"/>
      <c r="F343" s="220" t="s">
        <v>537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134</v>
      </c>
      <c r="AU343" s="19" t="s">
        <v>132</v>
      </c>
    </row>
    <row r="344" spans="1:51" s="13" customFormat="1" ht="12">
      <c r="A344" s="13"/>
      <c r="B344" s="224"/>
      <c r="C344" s="225"/>
      <c r="D344" s="226" t="s">
        <v>136</v>
      </c>
      <c r="E344" s="227" t="s">
        <v>19</v>
      </c>
      <c r="F344" s="228" t="s">
        <v>209</v>
      </c>
      <c r="G344" s="225"/>
      <c r="H344" s="227" t="s">
        <v>19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136</v>
      </c>
      <c r="AU344" s="234" t="s">
        <v>132</v>
      </c>
      <c r="AV344" s="13" t="s">
        <v>80</v>
      </c>
      <c r="AW344" s="13" t="s">
        <v>33</v>
      </c>
      <c r="AX344" s="13" t="s">
        <v>72</v>
      </c>
      <c r="AY344" s="234" t="s">
        <v>124</v>
      </c>
    </row>
    <row r="345" spans="1:51" s="13" customFormat="1" ht="12">
      <c r="A345" s="13"/>
      <c r="B345" s="224"/>
      <c r="C345" s="225"/>
      <c r="D345" s="226" t="s">
        <v>136</v>
      </c>
      <c r="E345" s="227" t="s">
        <v>19</v>
      </c>
      <c r="F345" s="228" t="s">
        <v>538</v>
      </c>
      <c r="G345" s="225"/>
      <c r="H345" s="227" t="s">
        <v>19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136</v>
      </c>
      <c r="AU345" s="234" t="s">
        <v>132</v>
      </c>
      <c r="AV345" s="13" t="s">
        <v>80</v>
      </c>
      <c r="AW345" s="13" t="s">
        <v>33</v>
      </c>
      <c r="AX345" s="13" t="s">
        <v>72</v>
      </c>
      <c r="AY345" s="234" t="s">
        <v>124</v>
      </c>
    </row>
    <row r="346" spans="1:51" s="14" customFormat="1" ht="12">
      <c r="A346" s="14"/>
      <c r="B346" s="235"/>
      <c r="C346" s="236"/>
      <c r="D346" s="226" t="s">
        <v>136</v>
      </c>
      <c r="E346" s="237" t="s">
        <v>19</v>
      </c>
      <c r="F346" s="238" t="s">
        <v>539</v>
      </c>
      <c r="G346" s="236"/>
      <c r="H346" s="239">
        <v>15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136</v>
      </c>
      <c r="AU346" s="245" t="s">
        <v>132</v>
      </c>
      <c r="AV346" s="14" t="s">
        <v>132</v>
      </c>
      <c r="AW346" s="14" t="s">
        <v>33</v>
      </c>
      <c r="AX346" s="14" t="s">
        <v>72</v>
      </c>
      <c r="AY346" s="245" t="s">
        <v>124</v>
      </c>
    </row>
    <row r="347" spans="1:51" s="14" customFormat="1" ht="12">
      <c r="A347" s="14"/>
      <c r="B347" s="235"/>
      <c r="C347" s="236"/>
      <c r="D347" s="226" t="s">
        <v>136</v>
      </c>
      <c r="E347" s="237" t="s">
        <v>19</v>
      </c>
      <c r="F347" s="238" t="s">
        <v>540</v>
      </c>
      <c r="G347" s="236"/>
      <c r="H347" s="239">
        <v>15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136</v>
      </c>
      <c r="AU347" s="245" t="s">
        <v>132</v>
      </c>
      <c r="AV347" s="14" t="s">
        <v>132</v>
      </c>
      <c r="AW347" s="14" t="s">
        <v>33</v>
      </c>
      <c r="AX347" s="14" t="s">
        <v>72</v>
      </c>
      <c r="AY347" s="245" t="s">
        <v>124</v>
      </c>
    </row>
    <row r="348" spans="1:51" s="15" customFormat="1" ht="12">
      <c r="A348" s="15"/>
      <c r="B348" s="246"/>
      <c r="C348" s="247"/>
      <c r="D348" s="226" t="s">
        <v>136</v>
      </c>
      <c r="E348" s="248" t="s">
        <v>19</v>
      </c>
      <c r="F348" s="249" t="s">
        <v>167</v>
      </c>
      <c r="G348" s="247"/>
      <c r="H348" s="250">
        <v>30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6" t="s">
        <v>136</v>
      </c>
      <c r="AU348" s="256" t="s">
        <v>132</v>
      </c>
      <c r="AV348" s="15" t="s">
        <v>131</v>
      </c>
      <c r="AW348" s="15" t="s">
        <v>33</v>
      </c>
      <c r="AX348" s="15" t="s">
        <v>80</v>
      </c>
      <c r="AY348" s="256" t="s">
        <v>124</v>
      </c>
    </row>
    <row r="349" spans="1:65" s="2" customFormat="1" ht="16.5" customHeight="1">
      <c r="A349" s="40"/>
      <c r="B349" s="41"/>
      <c r="C349" s="257" t="s">
        <v>541</v>
      </c>
      <c r="D349" s="257" t="s">
        <v>378</v>
      </c>
      <c r="E349" s="258" t="s">
        <v>542</v>
      </c>
      <c r="F349" s="259" t="s">
        <v>543</v>
      </c>
      <c r="G349" s="260" t="s">
        <v>381</v>
      </c>
      <c r="H349" s="261">
        <v>1478.12</v>
      </c>
      <c r="I349" s="262"/>
      <c r="J349" s="263">
        <f>ROUND(I349*H349,2)</f>
        <v>0</v>
      </c>
      <c r="K349" s="259" t="s">
        <v>19</v>
      </c>
      <c r="L349" s="264"/>
      <c r="M349" s="265" t="s">
        <v>19</v>
      </c>
      <c r="N349" s="266" t="s">
        <v>44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331</v>
      </c>
      <c r="AT349" s="217" t="s">
        <v>378</v>
      </c>
      <c r="AU349" s="217" t="s">
        <v>132</v>
      </c>
      <c r="AY349" s="19" t="s">
        <v>124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132</v>
      </c>
      <c r="BK349" s="218">
        <f>ROUND(I349*H349,2)</f>
        <v>0</v>
      </c>
      <c r="BL349" s="19" t="s">
        <v>227</v>
      </c>
      <c r="BM349" s="217" t="s">
        <v>544</v>
      </c>
    </row>
    <row r="350" spans="1:51" s="13" customFormat="1" ht="12">
      <c r="A350" s="13"/>
      <c r="B350" s="224"/>
      <c r="C350" s="225"/>
      <c r="D350" s="226" t="s">
        <v>136</v>
      </c>
      <c r="E350" s="227" t="s">
        <v>19</v>
      </c>
      <c r="F350" s="228" t="s">
        <v>545</v>
      </c>
      <c r="G350" s="225"/>
      <c r="H350" s="227" t="s">
        <v>19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136</v>
      </c>
      <c r="AU350" s="234" t="s">
        <v>132</v>
      </c>
      <c r="AV350" s="13" t="s">
        <v>80</v>
      </c>
      <c r="AW350" s="13" t="s">
        <v>33</v>
      </c>
      <c r="AX350" s="13" t="s">
        <v>72</v>
      </c>
      <c r="AY350" s="234" t="s">
        <v>124</v>
      </c>
    </row>
    <row r="351" spans="1:51" s="14" customFormat="1" ht="12">
      <c r="A351" s="14"/>
      <c r="B351" s="235"/>
      <c r="C351" s="236"/>
      <c r="D351" s="226" t="s">
        <v>136</v>
      </c>
      <c r="E351" s="237" t="s">
        <v>19</v>
      </c>
      <c r="F351" s="238" t="s">
        <v>546</v>
      </c>
      <c r="G351" s="236"/>
      <c r="H351" s="239">
        <v>10.5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136</v>
      </c>
      <c r="AU351" s="245" t="s">
        <v>132</v>
      </c>
      <c r="AV351" s="14" t="s">
        <v>132</v>
      </c>
      <c r="AW351" s="14" t="s">
        <v>33</v>
      </c>
      <c r="AX351" s="14" t="s">
        <v>72</v>
      </c>
      <c r="AY351" s="245" t="s">
        <v>124</v>
      </c>
    </row>
    <row r="352" spans="1:51" s="14" customFormat="1" ht="12">
      <c r="A352" s="14"/>
      <c r="B352" s="235"/>
      <c r="C352" s="236"/>
      <c r="D352" s="226" t="s">
        <v>136</v>
      </c>
      <c r="E352" s="237" t="s">
        <v>19</v>
      </c>
      <c r="F352" s="238" t="s">
        <v>547</v>
      </c>
      <c r="G352" s="236"/>
      <c r="H352" s="239">
        <v>16.8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136</v>
      </c>
      <c r="AU352" s="245" t="s">
        <v>132</v>
      </c>
      <c r="AV352" s="14" t="s">
        <v>132</v>
      </c>
      <c r="AW352" s="14" t="s">
        <v>33</v>
      </c>
      <c r="AX352" s="14" t="s">
        <v>72</v>
      </c>
      <c r="AY352" s="245" t="s">
        <v>124</v>
      </c>
    </row>
    <row r="353" spans="1:51" s="14" customFormat="1" ht="12">
      <c r="A353" s="14"/>
      <c r="B353" s="235"/>
      <c r="C353" s="236"/>
      <c r="D353" s="226" t="s">
        <v>136</v>
      </c>
      <c r="E353" s="237" t="s">
        <v>19</v>
      </c>
      <c r="F353" s="238" t="s">
        <v>548</v>
      </c>
      <c r="G353" s="236"/>
      <c r="H353" s="239">
        <v>9.6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136</v>
      </c>
      <c r="AU353" s="245" t="s">
        <v>132</v>
      </c>
      <c r="AV353" s="14" t="s">
        <v>132</v>
      </c>
      <c r="AW353" s="14" t="s">
        <v>33</v>
      </c>
      <c r="AX353" s="14" t="s">
        <v>72</v>
      </c>
      <c r="AY353" s="245" t="s">
        <v>124</v>
      </c>
    </row>
    <row r="354" spans="1:51" s="14" customFormat="1" ht="12">
      <c r="A354" s="14"/>
      <c r="B354" s="235"/>
      <c r="C354" s="236"/>
      <c r="D354" s="226" t="s">
        <v>136</v>
      </c>
      <c r="E354" s="237" t="s">
        <v>19</v>
      </c>
      <c r="F354" s="238" t="s">
        <v>549</v>
      </c>
      <c r="G354" s="236"/>
      <c r="H354" s="239">
        <v>3.84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136</v>
      </c>
      <c r="AU354" s="245" t="s">
        <v>132</v>
      </c>
      <c r="AV354" s="14" t="s">
        <v>132</v>
      </c>
      <c r="AW354" s="14" t="s">
        <v>33</v>
      </c>
      <c r="AX354" s="14" t="s">
        <v>72</v>
      </c>
      <c r="AY354" s="245" t="s">
        <v>124</v>
      </c>
    </row>
    <row r="355" spans="1:51" s="14" customFormat="1" ht="12">
      <c r="A355" s="14"/>
      <c r="B355" s="235"/>
      <c r="C355" s="236"/>
      <c r="D355" s="226" t="s">
        <v>136</v>
      </c>
      <c r="E355" s="237" t="s">
        <v>19</v>
      </c>
      <c r="F355" s="238" t="s">
        <v>550</v>
      </c>
      <c r="G355" s="236"/>
      <c r="H355" s="239">
        <v>33.166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136</v>
      </c>
      <c r="AU355" s="245" t="s">
        <v>132</v>
      </c>
      <c r="AV355" s="14" t="s">
        <v>132</v>
      </c>
      <c r="AW355" s="14" t="s">
        <v>33</v>
      </c>
      <c r="AX355" s="14" t="s">
        <v>72</v>
      </c>
      <c r="AY355" s="245" t="s">
        <v>124</v>
      </c>
    </row>
    <row r="356" spans="1:51" s="16" customFormat="1" ht="12">
      <c r="A356" s="16"/>
      <c r="B356" s="268"/>
      <c r="C356" s="269"/>
      <c r="D356" s="226" t="s">
        <v>136</v>
      </c>
      <c r="E356" s="270" t="s">
        <v>19</v>
      </c>
      <c r="F356" s="271" t="s">
        <v>551</v>
      </c>
      <c r="G356" s="269"/>
      <c r="H356" s="272">
        <v>73.906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78" t="s">
        <v>136</v>
      </c>
      <c r="AU356" s="278" t="s">
        <v>132</v>
      </c>
      <c r="AV356" s="16" t="s">
        <v>145</v>
      </c>
      <c r="AW356" s="16" t="s">
        <v>33</v>
      </c>
      <c r="AX356" s="16" t="s">
        <v>72</v>
      </c>
      <c r="AY356" s="278" t="s">
        <v>124</v>
      </c>
    </row>
    <row r="357" spans="1:51" s="14" customFormat="1" ht="12">
      <c r="A357" s="14"/>
      <c r="B357" s="235"/>
      <c r="C357" s="236"/>
      <c r="D357" s="226" t="s">
        <v>136</v>
      </c>
      <c r="E357" s="237" t="s">
        <v>19</v>
      </c>
      <c r="F357" s="238" t="s">
        <v>552</v>
      </c>
      <c r="G357" s="236"/>
      <c r="H357" s="239">
        <v>1404.214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136</v>
      </c>
      <c r="AU357" s="245" t="s">
        <v>132</v>
      </c>
      <c r="AV357" s="14" t="s">
        <v>132</v>
      </c>
      <c r="AW357" s="14" t="s">
        <v>33</v>
      </c>
      <c r="AX357" s="14" t="s">
        <v>72</v>
      </c>
      <c r="AY357" s="245" t="s">
        <v>124</v>
      </c>
    </row>
    <row r="358" spans="1:51" s="15" customFormat="1" ht="12">
      <c r="A358" s="15"/>
      <c r="B358" s="246"/>
      <c r="C358" s="247"/>
      <c r="D358" s="226" t="s">
        <v>136</v>
      </c>
      <c r="E358" s="248" t="s">
        <v>19</v>
      </c>
      <c r="F358" s="249" t="s">
        <v>167</v>
      </c>
      <c r="G358" s="247"/>
      <c r="H358" s="250">
        <v>1478.12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136</v>
      </c>
      <c r="AU358" s="256" t="s">
        <v>132</v>
      </c>
      <c r="AV358" s="15" t="s">
        <v>131</v>
      </c>
      <c r="AW358" s="15" t="s">
        <v>33</v>
      </c>
      <c r="AX358" s="15" t="s">
        <v>80</v>
      </c>
      <c r="AY358" s="256" t="s">
        <v>124</v>
      </c>
    </row>
    <row r="359" spans="1:65" s="2" customFormat="1" ht="24.15" customHeight="1">
      <c r="A359" s="40"/>
      <c r="B359" s="41"/>
      <c r="C359" s="206" t="s">
        <v>553</v>
      </c>
      <c r="D359" s="206" t="s">
        <v>126</v>
      </c>
      <c r="E359" s="207" t="s">
        <v>534</v>
      </c>
      <c r="F359" s="208" t="s">
        <v>535</v>
      </c>
      <c r="G359" s="209" t="s">
        <v>259</v>
      </c>
      <c r="H359" s="210">
        <v>2.7</v>
      </c>
      <c r="I359" s="211"/>
      <c r="J359" s="212">
        <f>ROUND(I359*H359,2)</f>
        <v>0</v>
      </c>
      <c r="K359" s="208" t="s">
        <v>130</v>
      </c>
      <c r="L359" s="46"/>
      <c r="M359" s="213" t="s">
        <v>19</v>
      </c>
      <c r="N359" s="214" t="s">
        <v>44</v>
      </c>
      <c r="O359" s="86"/>
      <c r="P359" s="215">
        <f>O359*H359</f>
        <v>0</v>
      </c>
      <c r="Q359" s="215">
        <v>0.0004</v>
      </c>
      <c r="R359" s="215">
        <f>Q359*H359</f>
        <v>0.0010800000000000002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227</v>
      </c>
      <c r="AT359" s="217" t="s">
        <v>126</v>
      </c>
      <c r="AU359" s="217" t="s">
        <v>132</v>
      </c>
      <c r="AY359" s="19" t="s">
        <v>124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132</v>
      </c>
      <c r="BK359" s="218">
        <f>ROUND(I359*H359,2)</f>
        <v>0</v>
      </c>
      <c r="BL359" s="19" t="s">
        <v>227</v>
      </c>
      <c r="BM359" s="217" t="s">
        <v>554</v>
      </c>
    </row>
    <row r="360" spans="1:47" s="2" customFormat="1" ht="12">
      <c r="A360" s="40"/>
      <c r="B360" s="41"/>
      <c r="C360" s="42"/>
      <c r="D360" s="219" t="s">
        <v>134</v>
      </c>
      <c r="E360" s="42"/>
      <c r="F360" s="220" t="s">
        <v>537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134</v>
      </c>
      <c r="AU360" s="19" t="s">
        <v>132</v>
      </c>
    </row>
    <row r="361" spans="1:51" s="13" customFormat="1" ht="12">
      <c r="A361" s="13"/>
      <c r="B361" s="224"/>
      <c r="C361" s="225"/>
      <c r="D361" s="226" t="s">
        <v>136</v>
      </c>
      <c r="E361" s="227" t="s">
        <v>19</v>
      </c>
      <c r="F361" s="228" t="s">
        <v>209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136</v>
      </c>
      <c r="AU361" s="234" t="s">
        <v>132</v>
      </c>
      <c r="AV361" s="13" t="s">
        <v>80</v>
      </c>
      <c r="AW361" s="13" t="s">
        <v>33</v>
      </c>
      <c r="AX361" s="13" t="s">
        <v>72</v>
      </c>
      <c r="AY361" s="234" t="s">
        <v>124</v>
      </c>
    </row>
    <row r="362" spans="1:51" s="13" customFormat="1" ht="12">
      <c r="A362" s="13"/>
      <c r="B362" s="224"/>
      <c r="C362" s="225"/>
      <c r="D362" s="226" t="s">
        <v>136</v>
      </c>
      <c r="E362" s="227" t="s">
        <v>19</v>
      </c>
      <c r="F362" s="228" t="s">
        <v>555</v>
      </c>
      <c r="G362" s="225"/>
      <c r="H362" s="227" t="s">
        <v>19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136</v>
      </c>
      <c r="AU362" s="234" t="s">
        <v>132</v>
      </c>
      <c r="AV362" s="13" t="s">
        <v>80</v>
      </c>
      <c r="AW362" s="13" t="s">
        <v>33</v>
      </c>
      <c r="AX362" s="13" t="s">
        <v>72</v>
      </c>
      <c r="AY362" s="234" t="s">
        <v>124</v>
      </c>
    </row>
    <row r="363" spans="1:51" s="14" customFormat="1" ht="12">
      <c r="A363" s="14"/>
      <c r="B363" s="235"/>
      <c r="C363" s="236"/>
      <c r="D363" s="226" t="s">
        <v>136</v>
      </c>
      <c r="E363" s="237" t="s">
        <v>19</v>
      </c>
      <c r="F363" s="238" t="s">
        <v>556</v>
      </c>
      <c r="G363" s="236"/>
      <c r="H363" s="239">
        <v>1.35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136</v>
      </c>
      <c r="AU363" s="245" t="s">
        <v>132</v>
      </c>
      <c r="AV363" s="14" t="s">
        <v>132</v>
      </c>
      <c r="AW363" s="14" t="s">
        <v>33</v>
      </c>
      <c r="AX363" s="14" t="s">
        <v>72</v>
      </c>
      <c r="AY363" s="245" t="s">
        <v>124</v>
      </c>
    </row>
    <row r="364" spans="1:51" s="14" customFormat="1" ht="12">
      <c r="A364" s="14"/>
      <c r="B364" s="235"/>
      <c r="C364" s="236"/>
      <c r="D364" s="226" t="s">
        <v>136</v>
      </c>
      <c r="E364" s="237" t="s">
        <v>19</v>
      </c>
      <c r="F364" s="238" t="s">
        <v>556</v>
      </c>
      <c r="G364" s="236"/>
      <c r="H364" s="239">
        <v>1.35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136</v>
      </c>
      <c r="AU364" s="245" t="s">
        <v>132</v>
      </c>
      <c r="AV364" s="14" t="s">
        <v>132</v>
      </c>
      <c r="AW364" s="14" t="s">
        <v>33</v>
      </c>
      <c r="AX364" s="14" t="s">
        <v>72</v>
      </c>
      <c r="AY364" s="245" t="s">
        <v>124</v>
      </c>
    </row>
    <row r="365" spans="1:51" s="15" customFormat="1" ht="12">
      <c r="A365" s="15"/>
      <c r="B365" s="246"/>
      <c r="C365" s="247"/>
      <c r="D365" s="226" t="s">
        <v>136</v>
      </c>
      <c r="E365" s="248" t="s">
        <v>19</v>
      </c>
      <c r="F365" s="249" t="s">
        <v>167</v>
      </c>
      <c r="G365" s="247"/>
      <c r="H365" s="250">
        <v>2.7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6" t="s">
        <v>136</v>
      </c>
      <c r="AU365" s="256" t="s">
        <v>132</v>
      </c>
      <c r="AV365" s="15" t="s">
        <v>131</v>
      </c>
      <c r="AW365" s="15" t="s">
        <v>33</v>
      </c>
      <c r="AX365" s="15" t="s">
        <v>80</v>
      </c>
      <c r="AY365" s="256" t="s">
        <v>124</v>
      </c>
    </row>
    <row r="366" spans="1:65" s="2" customFormat="1" ht="16.5" customHeight="1">
      <c r="A366" s="40"/>
      <c r="B366" s="41"/>
      <c r="C366" s="257" t="s">
        <v>557</v>
      </c>
      <c r="D366" s="257" t="s">
        <v>378</v>
      </c>
      <c r="E366" s="258" t="s">
        <v>558</v>
      </c>
      <c r="F366" s="259" t="s">
        <v>559</v>
      </c>
      <c r="G366" s="260" t="s">
        <v>381</v>
      </c>
      <c r="H366" s="261">
        <v>140.162</v>
      </c>
      <c r="I366" s="262"/>
      <c r="J366" s="263">
        <f>ROUND(I366*H366,2)</f>
        <v>0</v>
      </c>
      <c r="K366" s="259" t="s">
        <v>19</v>
      </c>
      <c r="L366" s="264"/>
      <c r="M366" s="265" t="s">
        <v>19</v>
      </c>
      <c r="N366" s="266" t="s">
        <v>44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331</v>
      </c>
      <c r="AT366" s="217" t="s">
        <v>378</v>
      </c>
      <c r="AU366" s="217" t="s">
        <v>132</v>
      </c>
      <c r="AY366" s="19" t="s">
        <v>124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132</v>
      </c>
      <c r="BK366" s="218">
        <f>ROUND(I366*H366,2)</f>
        <v>0</v>
      </c>
      <c r="BL366" s="19" t="s">
        <v>227</v>
      </c>
      <c r="BM366" s="217" t="s">
        <v>560</v>
      </c>
    </row>
    <row r="367" spans="1:51" s="13" customFormat="1" ht="12">
      <c r="A367" s="13"/>
      <c r="B367" s="224"/>
      <c r="C367" s="225"/>
      <c r="D367" s="226" t="s">
        <v>136</v>
      </c>
      <c r="E367" s="227" t="s">
        <v>19</v>
      </c>
      <c r="F367" s="228" t="s">
        <v>545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136</v>
      </c>
      <c r="AU367" s="234" t="s">
        <v>132</v>
      </c>
      <c r="AV367" s="13" t="s">
        <v>80</v>
      </c>
      <c r="AW367" s="13" t="s">
        <v>33</v>
      </c>
      <c r="AX367" s="13" t="s">
        <v>72</v>
      </c>
      <c r="AY367" s="234" t="s">
        <v>124</v>
      </c>
    </row>
    <row r="368" spans="1:51" s="14" customFormat="1" ht="12">
      <c r="A368" s="14"/>
      <c r="B368" s="235"/>
      <c r="C368" s="236"/>
      <c r="D368" s="226" t="s">
        <v>136</v>
      </c>
      <c r="E368" s="237" t="s">
        <v>19</v>
      </c>
      <c r="F368" s="238" t="s">
        <v>561</v>
      </c>
      <c r="G368" s="236"/>
      <c r="H368" s="239">
        <v>9.45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5" t="s">
        <v>136</v>
      </c>
      <c r="AU368" s="245" t="s">
        <v>132</v>
      </c>
      <c r="AV368" s="14" t="s">
        <v>132</v>
      </c>
      <c r="AW368" s="14" t="s">
        <v>33</v>
      </c>
      <c r="AX368" s="14" t="s">
        <v>72</v>
      </c>
      <c r="AY368" s="245" t="s">
        <v>124</v>
      </c>
    </row>
    <row r="369" spans="1:51" s="14" customFormat="1" ht="12">
      <c r="A369" s="14"/>
      <c r="B369" s="235"/>
      <c r="C369" s="236"/>
      <c r="D369" s="226" t="s">
        <v>136</v>
      </c>
      <c r="E369" s="237" t="s">
        <v>19</v>
      </c>
      <c r="F369" s="238" t="s">
        <v>562</v>
      </c>
      <c r="G369" s="236"/>
      <c r="H369" s="239">
        <v>17.92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136</v>
      </c>
      <c r="AU369" s="245" t="s">
        <v>132</v>
      </c>
      <c r="AV369" s="14" t="s">
        <v>132</v>
      </c>
      <c r="AW369" s="14" t="s">
        <v>33</v>
      </c>
      <c r="AX369" s="14" t="s">
        <v>72</v>
      </c>
      <c r="AY369" s="245" t="s">
        <v>124</v>
      </c>
    </row>
    <row r="370" spans="1:51" s="14" customFormat="1" ht="12">
      <c r="A370" s="14"/>
      <c r="B370" s="235"/>
      <c r="C370" s="236"/>
      <c r="D370" s="226" t="s">
        <v>136</v>
      </c>
      <c r="E370" s="237" t="s">
        <v>19</v>
      </c>
      <c r="F370" s="238" t="s">
        <v>563</v>
      </c>
      <c r="G370" s="236"/>
      <c r="H370" s="239">
        <v>30.615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136</v>
      </c>
      <c r="AU370" s="245" t="s">
        <v>132</v>
      </c>
      <c r="AV370" s="14" t="s">
        <v>132</v>
      </c>
      <c r="AW370" s="14" t="s">
        <v>33</v>
      </c>
      <c r="AX370" s="14" t="s">
        <v>72</v>
      </c>
      <c r="AY370" s="245" t="s">
        <v>124</v>
      </c>
    </row>
    <row r="371" spans="1:51" s="14" customFormat="1" ht="12">
      <c r="A371" s="14"/>
      <c r="B371" s="235"/>
      <c r="C371" s="236"/>
      <c r="D371" s="226" t="s">
        <v>136</v>
      </c>
      <c r="E371" s="237" t="s">
        <v>19</v>
      </c>
      <c r="F371" s="238" t="s">
        <v>564</v>
      </c>
      <c r="G371" s="236"/>
      <c r="H371" s="239">
        <v>8.64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136</v>
      </c>
      <c r="AU371" s="245" t="s">
        <v>132</v>
      </c>
      <c r="AV371" s="14" t="s">
        <v>132</v>
      </c>
      <c r="AW371" s="14" t="s">
        <v>33</v>
      </c>
      <c r="AX371" s="14" t="s">
        <v>72</v>
      </c>
      <c r="AY371" s="245" t="s">
        <v>124</v>
      </c>
    </row>
    <row r="372" spans="1:51" s="14" customFormat="1" ht="12">
      <c r="A372" s="14"/>
      <c r="B372" s="235"/>
      <c r="C372" s="236"/>
      <c r="D372" s="226" t="s">
        <v>136</v>
      </c>
      <c r="E372" s="237" t="s">
        <v>19</v>
      </c>
      <c r="F372" s="238" t="s">
        <v>565</v>
      </c>
      <c r="G372" s="236"/>
      <c r="H372" s="239">
        <v>3.456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5" t="s">
        <v>136</v>
      </c>
      <c r="AU372" s="245" t="s">
        <v>132</v>
      </c>
      <c r="AV372" s="14" t="s">
        <v>132</v>
      </c>
      <c r="AW372" s="14" t="s">
        <v>33</v>
      </c>
      <c r="AX372" s="14" t="s">
        <v>72</v>
      </c>
      <c r="AY372" s="245" t="s">
        <v>124</v>
      </c>
    </row>
    <row r="373" spans="1:51" s="16" customFormat="1" ht="12">
      <c r="A373" s="16"/>
      <c r="B373" s="268"/>
      <c r="C373" s="269"/>
      <c r="D373" s="226" t="s">
        <v>136</v>
      </c>
      <c r="E373" s="270" t="s">
        <v>19</v>
      </c>
      <c r="F373" s="271" t="s">
        <v>551</v>
      </c>
      <c r="G373" s="269"/>
      <c r="H373" s="272">
        <v>70.081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T373" s="278" t="s">
        <v>136</v>
      </c>
      <c r="AU373" s="278" t="s">
        <v>132</v>
      </c>
      <c r="AV373" s="16" t="s">
        <v>145</v>
      </c>
      <c r="AW373" s="16" t="s">
        <v>33</v>
      </c>
      <c r="AX373" s="16" t="s">
        <v>72</v>
      </c>
      <c r="AY373" s="278" t="s">
        <v>124</v>
      </c>
    </row>
    <row r="374" spans="1:51" s="14" customFormat="1" ht="12">
      <c r="A374" s="14"/>
      <c r="B374" s="235"/>
      <c r="C374" s="236"/>
      <c r="D374" s="226" t="s">
        <v>136</v>
      </c>
      <c r="E374" s="237" t="s">
        <v>19</v>
      </c>
      <c r="F374" s="238" t="s">
        <v>566</v>
      </c>
      <c r="G374" s="236"/>
      <c r="H374" s="239">
        <v>70.081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136</v>
      </c>
      <c r="AU374" s="245" t="s">
        <v>132</v>
      </c>
      <c r="AV374" s="14" t="s">
        <v>132</v>
      </c>
      <c r="AW374" s="14" t="s">
        <v>33</v>
      </c>
      <c r="AX374" s="14" t="s">
        <v>72</v>
      </c>
      <c r="AY374" s="245" t="s">
        <v>124</v>
      </c>
    </row>
    <row r="375" spans="1:51" s="15" customFormat="1" ht="12">
      <c r="A375" s="15"/>
      <c r="B375" s="246"/>
      <c r="C375" s="247"/>
      <c r="D375" s="226" t="s">
        <v>136</v>
      </c>
      <c r="E375" s="248" t="s">
        <v>19</v>
      </c>
      <c r="F375" s="249" t="s">
        <v>167</v>
      </c>
      <c r="G375" s="247"/>
      <c r="H375" s="250">
        <v>140.162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6" t="s">
        <v>136</v>
      </c>
      <c r="AU375" s="256" t="s">
        <v>132</v>
      </c>
      <c r="AV375" s="15" t="s">
        <v>131</v>
      </c>
      <c r="AW375" s="15" t="s">
        <v>33</v>
      </c>
      <c r="AX375" s="15" t="s">
        <v>80</v>
      </c>
      <c r="AY375" s="256" t="s">
        <v>124</v>
      </c>
    </row>
    <row r="376" spans="1:65" s="2" customFormat="1" ht="24.15" customHeight="1">
      <c r="A376" s="40"/>
      <c r="B376" s="41"/>
      <c r="C376" s="206" t="s">
        <v>567</v>
      </c>
      <c r="D376" s="206" t="s">
        <v>126</v>
      </c>
      <c r="E376" s="207" t="s">
        <v>534</v>
      </c>
      <c r="F376" s="208" t="s">
        <v>535</v>
      </c>
      <c r="G376" s="209" t="s">
        <v>259</v>
      </c>
      <c r="H376" s="210">
        <v>9.78</v>
      </c>
      <c r="I376" s="211"/>
      <c r="J376" s="212">
        <f>ROUND(I376*H376,2)</f>
        <v>0</v>
      </c>
      <c r="K376" s="208" t="s">
        <v>130</v>
      </c>
      <c r="L376" s="46"/>
      <c r="M376" s="213" t="s">
        <v>19</v>
      </c>
      <c r="N376" s="214" t="s">
        <v>44</v>
      </c>
      <c r="O376" s="86"/>
      <c r="P376" s="215">
        <f>O376*H376</f>
        <v>0</v>
      </c>
      <c r="Q376" s="215">
        <v>0.0004</v>
      </c>
      <c r="R376" s="215">
        <f>Q376*H376</f>
        <v>0.003912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227</v>
      </c>
      <c r="AT376" s="217" t="s">
        <v>126</v>
      </c>
      <c r="AU376" s="217" t="s">
        <v>132</v>
      </c>
      <c r="AY376" s="19" t="s">
        <v>124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132</v>
      </c>
      <c r="BK376" s="218">
        <f>ROUND(I376*H376,2)</f>
        <v>0</v>
      </c>
      <c r="BL376" s="19" t="s">
        <v>227</v>
      </c>
      <c r="BM376" s="217" t="s">
        <v>568</v>
      </c>
    </row>
    <row r="377" spans="1:47" s="2" customFormat="1" ht="12">
      <c r="A377" s="40"/>
      <c r="B377" s="41"/>
      <c r="C377" s="42"/>
      <c r="D377" s="219" t="s">
        <v>134</v>
      </c>
      <c r="E377" s="42"/>
      <c r="F377" s="220" t="s">
        <v>537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134</v>
      </c>
      <c r="AU377" s="19" t="s">
        <v>132</v>
      </c>
    </row>
    <row r="378" spans="1:51" s="13" customFormat="1" ht="12">
      <c r="A378" s="13"/>
      <c r="B378" s="224"/>
      <c r="C378" s="225"/>
      <c r="D378" s="226" t="s">
        <v>136</v>
      </c>
      <c r="E378" s="227" t="s">
        <v>19</v>
      </c>
      <c r="F378" s="228" t="s">
        <v>209</v>
      </c>
      <c r="G378" s="225"/>
      <c r="H378" s="227" t="s">
        <v>19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136</v>
      </c>
      <c r="AU378" s="234" t="s">
        <v>132</v>
      </c>
      <c r="AV378" s="13" t="s">
        <v>80</v>
      </c>
      <c r="AW378" s="13" t="s">
        <v>33</v>
      </c>
      <c r="AX378" s="13" t="s">
        <v>72</v>
      </c>
      <c r="AY378" s="234" t="s">
        <v>124</v>
      </c>
    </row>
    <row r="379" spans="1:51" s="13" customFormat="1" ht="12">
      <c r="A379" s="13"/>
      <c r="B379" s="224"/>
      <c r="C379" s="225"/>
      <c r="D379" s="226" t="s">
        <v>136</v>
      </c>
      <c r="E379" s="227" t="s">
        <v>19</v>
      </c>
      <c r="F379" s="228" t="s">
        <v>569</v>
      </c>
      <c r="G379" s="225"/>
      <c r="H379" s="227" t="s">
        <v>19</v>
      </c>
      <c r="I379" s="229"/>
      <c r="J379" s="225"/>
      <c r="K379" s="225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136</v>
      </c>
      <c r="AU379" s="234" t="s">
        <v>132</v>
      </c>
      <c r="AV379" s="13" t="s">
        <v>80</v>
      </c>
      <c r="AW379" s="13" t="s">
        <v>33</v>
      </c>
      <c r="AX379" s="13" t="s">
        <v>72</v>
      </c>
      <c r="AY379" s="234" t="s">
        <v>124</v>
      </c>
    </row>
    <row r="380" spans="1:51" s="14" customFormat="1" ht="12">
      <c r="A380" s="14"/>
      <c r="B380" s="235"/>
      <c r="C380" s="236"/>
      <c r="D380" s="226" t="s">
        <v>136</v>
      </c>
      <c r="E380" s="237" t="s">
        <v>19</v>
      </c>
      <c r="F380" s="238" t="s">
        <v>570</v>
      </c>
      <c r="G380" s="236"/>
      <c r="H380" s="239">
        <v>4.89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136</v>
      </c>
      <c r="AU380" s="245" t="s">
        <v>132</v>
      </c>
      <c r="AV380" s="14" t="s">
        <v>132</v>
      </c>
      <c r="AW380" s="14" t="s">
        <v>33</v>
      </c>
      <c r="AX380" s="14" t="s">
        <v>72</v>
      </c>
      <c r="AY380" s="245" t="s">
        <v>124</v>
      </c>
    </row>
    <row r="381" spans="1:51" s="14" customFormat="1" ht="12">
      <c r="A381" s="14"/>
      <c r="B381" s="235"/>
      <c r="C381" s="236"/>
      <c r="D381" s="226" t="s">
        <v>136</v>
      </c>
      <c r="E381" s="237" t="s">
        <v>19</v>
      </c>
      <c r="F381" s="238" t="s">
        <v>570</v>
      </c>
      <c r="G381" s="236"/>
      <c r="H381" s="239">
        <v>4.89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136</v>
      </c>
      <c r="AU381" s="245" t="s">
        <v>132</v>
      </c>
      <c r="AV381" s="14" t="s">
        <v>132</v>
      </c>
      <c r="AW381" s="14" t="s">
        <v>33</v>
      </c>
      <c r="AX381" s="14" t="s">
        <v>72</v>
      </c>
      <c r="AY381" s="245" t="s">
        <v>124</v>
      </c>
    </row>
    <row r="382" spans="1:51" s="15" customFormat="1" ht="12">
      <c r="A382" s="15"/>
      <c r="B382" s="246"/>
      <c r="C382" s="247"/>
      <c r="D382" s="226" t="s">
        <v>136</v>
      </c>
      <c r="E382" s="248" t="s">
        <v>19</v>
      </c>
      <c r="F382" s="249" t="s">
        <v>167</v>
      </c>
      <c r="G382" s="247"/>
      <c r="H382" s="250">
        <v>9.78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6" t="s">
        <v>136</v>
      </c>
      <c r="AU382" s="256" t="s">
        <v>132</v>
      </c>
      <c r="AV382" s="15" t="s">
        <v>131</v>
      </c>
      <c r="AW382" s="15" t="s">
        <v>33</v>
      </c>
      <c r="AX382" s="15" t="s">
        <v>80</v>
      </c>
      <c r="AY382" s="256" t="s">
        <v>124</v>
      </c>
    </row>
    <row r="383" spans="1:65" s="2" customFormat="1" ht="16.5" customHeight="1">
      <c r="A383" s="40"/>
      <c r="B383" s="41"/>
      <c r="C383" s="257" t="s">
        <v>571</v>
      </c>
      <c r="D383" s="257" t="s">
        <v>378</v>
      </c>
      <c r="E383" s="258" t="s">
        <v>572</v>
      </c>
      <c r="F383" s="259" t="s">
        <v>573</v>
      </c>
      <c r="G383" s="260" t="s">
        <v>381</v>
      </c>
      <c r="H383" s="261">
        <v>266.082</v>
      </c>
      <c r="I383" s="262"/>
      <c r="J383" s="263">
        <f>ROUND(I383*H383,2)</f>
        <v>0</v>
      </c>
      <c r="K383" s="259" t="s">
        <v>19</v>
      </c>
      <c r="L383" s="264"/>
      <c r="M383" s="265" t="s">
        <v>19</v>
      </c>
      <c r="N383" s="266" t="s">
        <v>44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331</v>
      </c>
      <c r="AT383" s="217" t="s">
        <v>378</v>
      </c>
      <c r="AU383" s="217" t="s">
        <v>132</v>
      </c>
      <c r="AY383" s="19" t="s">
        <v>124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132</v>
      </c>
      <c r="BK383" s="218">
        <f>ROUND(I383*H383,2)</f>
        <v>0</v>
      </c>
      <c r="BL383" s="19" t="s">
        <v>227</v>
      </c>
      <c r="BM383" s="217" t="s">
        <v>574</v>
      </c>
    </row>
    <row r="384" spans="1:51" s="13" customFormat="1" ht="12">
      <c r="A384" s="13"/>
      <c r="B384" s="224"/>
      <c r="C384" s="225"/>
      <c r="D384" s="226" t="s">
        <v>136</v>
      </c>
      <c r="E384" s="227" t="s">
        <v>19</v>
      </c>
      <c r="F384" s="228" t="s">
        <v>545</v>
      </c>
      <c r="G384" s="225"/>
      <c r="H384" s="227" t="s">
        <v>19</v>
      </c>
      <c r="I384" s="229"/>
      <c r="J384" s="225"/>
      <c r="K384" s="225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136</v>
      </c>
      <c r="AU384" s="234" t="s">
        <v>132</v>
      </c>
      <c r="AV384" s="13" t="s">
        <v>80</v>
      </c>
      <c r="AW384" s="13" t="s">
        <v>33</v>
      </c>
      <c r="AX384" s="13" t="s">
        <v>72</v>
      </c>
      <c r="AY384" s="234" t="s">
        <v>124</v>
      </c>
    </row>
    <row r="385" spans="1:51" s="14" customFormat="1" ht="12">
      <c r="A385" s="14"/>
      <c r="B385" s="235"/>
      <c r="C385" s="236"/>
      <c r="D385" s="226" t="s">
        <v>136</v>
      </c>
      <c r="E385" s="237" t="s">
        <v>19</v>
      </c>
      <c r="F385" s="238" t="s">
        <v>575</v>
      </c>
      <c r="G385" s="236"/>
      <c r="H385" s="239">
        <v>15.491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136</v>
      </c>
      <c r="AU385" s="245" t="s">
        <v>132</v>
      </c>
      <c r="AV385" s="14" t="s">
        <v>132</v>
      </c>
      <c r="AW385" s="14" t="s">
        <v>33</v>
      </c>
      <c r="AX385" s="14" t="s">
        <v>72</v>
      </c>
      <c r="AY385" s="245" t="s">
        <v>124</v>
      </c>
    </row>
    <row r="386" spans="1:51" s="14" customFormat="1" ht="12">
      <c r="A386" s="14"/>
      <c r="B386" s="235"/>
      <c r="C386" s="236"/>
      <c r="D386" s="226" t="s">
        <v>136</v>
      </c>
      <c r="E386" s="237" t="s">
        <v>19</v>
      </c>
      <c r="F386" s="238" t="s">
        <v>576</v>
      </c>
      <c r="G386" s="236"/>
      <c r="H386" s="239">
        <v>7.746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136</v>
      </c>
      <c r="AU386" s="245" t="s">
        <v>132</v>
      </c>
      <c r="AV386" s="14" t="s">
        <v>132</v>
      </c>
      <c r="AW386" s="14" t="s">
        <v>33</v>
      </c>
      <c r="AX386" s="14" t="s">
        <v>72</v>
      </c>
      <c r="AY386" s="245" t="s">
        <v>124</v>
      </c>
    </row>
    <row r="387" spans="1:51" s="14" customFormat="1" ht="12">
      <c r="A387" s="14"/>
      <c r="B387" s="235"/>
      <c r="C387" s="236"/>
      <c r="D387" s="226" t="s">
        <v>136</v>
      </c>
      <c r="E387" s="237" t="s">
        <v>19</v>
      </c>
      <c r="F387" s="238" t="s">
        <v>577</v>
      </c>
      <c r="G387" s="236"/>
      <c r="H387" s="239">
        <v>0.7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136</v>
      </c>
      <c r="AU387" s="245" t="s">
        <v>132</v>
      </c>
      <c r="AV387" s="14" t="s">
        <v>132</v>
      </c>
      <c r="AW387" s="14" t="s">
        <v>33</v>
      </c>
      <c r="AX387" s="14" t="s">
        <v>72</v>
      </c>
      <c r="AY387" s="245" t="s">
        <v>124</v>
      </c>
    </row>
    <row r="388" spans="1:51" s="14" customFormat="1" ht="12">
      <c r="A388" s="14"/>
      <c r="B388" s="235"/>
      <c r="C388" s="236"/>
      <c r="D388" s="226" t="s">
        <v>136</v>
      </c>
      <c r="E388" s="237" t="s">
        <v>19</v>
      </c>
      <c r="F388" s="238" t="s">
        <v>578</v>
      </c>
      <c r="G388" s="236"/>
      <c r="H388" s="239">
        <v>20.41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136</v>
      </c>
      <c r="AU388" s="245" t="s">
        <v>132</v>
      </c>
      <c r="AV388" s="14" t="s">
        <v>132</v>
      </c>
      <c r="AW388" s="14" t="s">
        <v>33</v>
      </c>
      <c r="AX388" s="14" t="s">
        <v>72</v>
      </c>
      <c r="AY388" s="245" t="s">
        <v>124</v>
      </c>
    </row>
    <row r="389" spans="1:51" s="16" customFormat="1" ht="12">
      <c r="A389" s="16"/>
      <c r="B389" s="268"/>
      <c r="C389" s="269"/>
      <c r="D389" s="226" t="s">
        <v>136</v>
      </c>
      <c r="E389" s="270" t="s">
        <v>19</v>
      </c>
      <c r="F389" s="271" t="s">
        <v>551</v>
      </c>
      <c r="G389" s="269"/>
      <c r="H389" s="272">
        <v>44.347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T389" s="278" t="s">
        <v>136</v>
      </c>
      <c r="AU389" s="278" t="s">
        <v>132</v>
      </c>
      <c r="AV389" s="16" t="s">
        <v>145</v>
      </c>
      <c r="AW389" s="16" t="s">
        <v>33</v>
      </c>
      <c r="AX389" s="16" t="s">
        <v>72</v>
      </c>
      <c r="AY389" s="278" t="s">
        <v>124</v>
      </c>
    </row>
    <row r="390" spans="1:51" s="14" customFormat="1" ht="12">
      <c r="A390" s="14"/>
      <c r="B390" s="235"/>
      <c r="C390" s="236"/>
      <c r="D390" s="226" t="s">
        <v>136</v>
      </c>
      <c r="E390" s="237" t="s">
        <v>19</v>
      </c>
      <c r="F390" s="238" t="s">
        <v>579</v>
      </c>
      <c r="G390" s="236"/>
      <c r="H390" s="239">
        <v>221.735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136</v>
      </c>
      <c r="AU390" s="245" t="s">
        <v>132</v>
      </c>
      <c r="AV390" s="14" t="s">
        <v>132</v>
      </c>
      <c r="AW390" s="14" t="s">
        <v>33</v>
      </c>
      <c r="AX390" s="14" t="s">
        <v>72</v>
      </c>
      <c r="AY390" s="245" t="s">
        <v>124</v>
      </c>
    </row>
    <row r="391" spans="1:51" s="15" customFormat="1" ht="12">
      <c r="A391" s="15"/>
      <c r="B391" s="246"/>
      <c r="C391" s="247"/>
      <c r="D391" s="226" t="s">
        <v>136</v>
      </c>
      <c r="E391" s="248" t="s">
        <v>19</v>
      </c>
      <c r="F391" s="249" t="s">
        <v>167</v>
      </c>
      <c r="G391" s="247"/>
      <c r="H391" s="250">
        <v>266.082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6" t="s">
        <v>136</v>
      </c>
      <c r="AU391" s="256" t="s">
        <v>132</v>
      </c>
      <c r="AV391" s="15" t="s">
        <v>131</v>
      </c>
      <c r="AW391" s="15" t="s">
        <v>33</v>
      </c>
      <c r="AX391" s="15" t="s">
        <v>80</v>
      </c>
      <c r="AY391" s="256" t="s">
        <v>124</v>
      </c>
    </row>
    <row r="392" spans="1:65" s="2" customFormat="1" ht="24.15" customHeight="1">
      <c r="A392" s="40"/>
      <c r="B392" s="41"/>
      <c r="C392" s="206" t="s">
        <v>580</v>
      </c>
      <c r="D392" s="206" t="s">
        <v>126</v>
      </c>
      <c r="E392" s="207" t="s">
        <v>581</v>
      </c>
      <c r="F392" s="208" t="s">
        <v>582</v>
      </c>
      <c r="G392" s="209" t="s">
        <v>259</v>
      </c>
      <c r="H392" s="210">
        <v>5</v>
      </c>
      <c r="I392" s="211"/>
      <c r="J392" s="212">
        <f>ROUND(I392*H392,2)</f>
        <v>0</v>
      </c>
      <c r="K392" s="208" t="s">
        <v>19</v>
      </c>
      <c r="L392" s="46"/>
      <c r="M392" s="213" t="s">
        <v>19</v>
      </c>
      <c r="N392" s="214" t="s">
        <v>44</v>
      </c>
      <c r="O392" s="86"/>
      <c r="P392" s="215">
        <f>O392*H392</f>
        <v>0</v>
      </c>
      <c r="Q392" s="215">
        <v>0.0004</v>
      </c>
      <c r="R392" s="215">
        <f>Q392*H392</f>
        <v>0.002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227</v>
      </c>
      <c r="AT392" s="217" t="s">
        <v>126</v>
      </c>
      <c r="AU392" s="217" t="s">
        <v>132</v>
      </c>
      <c r="AY392" s="19" t="s">
        <v>124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132</v>
      </c>
      <c r="BK392" s="218">
        <f>ROUND(I392*H392,2)</f>
        <v>0</v>
      </c>
      <c r="BL392" s="19" t="s">
        <v>227</v>
      </c>
      <c r="BM392" s="217" t="s">
        <v>583</v>
      </c>
    </row>
    <row r="393" spans="1:51" s="13" customFormat="1" ht="12">
      <c r="A393" s="13"/>
      <c r="B393" s="224"/>
      <c r="C393" s="225"/>
      <c r="D393" s="226" t="s">
        <v>136</v>
      </c>
      <c r="E393" s="227" t="s">
        <v>19</v>
      </c>
      <c r="F393" s="228" t="s">
        <v>209</v>
      </c>
      <c r="G393" s="225"/>
      <c r="H393" s="227" t="s">
        <v>19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136</v>
      </c>
      <c r="AU393" s="234" t="s">
        <v>132</v>
      </c>
      <c r="AV393" s="13" t="s">
        <v>80</v>
      </c>
      <c r="AW393" s="13" t="s">
        <v>33</v>
      </c>
      <c r="AX393" s="13" t="s">
        <v>72</v>
      </c>
      <c r="AY393" s="234" t="s">
        <v>124</v>
      </c>
    </row>
    <row r="394" spans="1:51" s="13" customFormat="1" ht="12">
      <c r="A394" s="13"/>
      <c r="B394" s="224"/>
      <c r="C394" s="225"/>
      <c r="D394" s="226" t="s">
        <v>136</v>
      </c>
      <c r="E394" s="227" t="s">
        <v>19</v>
      </c>
      <c r="F394" s="228" t="s">
        <v>584</v>
      </c>
      <c r="G394" s="225"/>
      <c r="H394" s="227" t="s">
        <v>19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136</v>
      </c>
      <c r="AU394" s="234" t="s">
        <v>132</v>
      </c>
      <c r="AV394" s="13" t="s">
        <v>80</v>
      </c>
      <c r="AW394" s="13" t="s">
        <v>33</v>
      </c>
      <c r="AX394" s="13" t="s">
        <v>72</v>
      </c>
      <c r="AY394" s="234" t="s">
        <v>124</v>
      </c>
    </row>
    <row r="395" spans="1:51" s="14" customFormat="1" ht="12">
      <c r="A395" s="14"/>
      <c r="B395" s="235"/>
      <c r="C395" s="236"/>
      <c r="D395" s="226" t="s">
        <v>136</v>
      </c>
      <c r="E395" s="237" t="s">
        <v>19</v>
      </c>
      <c r="F395" s="238" t="s">
        <v>585</v>
      </c>
      <c r="G395" s="236"/>
      <c r="H395" s="239">
        <v>2.5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136</v>
      </c>
      <c r="AU395" s="245" t="s">
        <v>132</v>
      </c>
      <c r="AV395" s="14" t="s">
        <v>132</v>
      </c>
      <c r="AW395" s="14" t="s">
        <v>33</v>
      </c>
      <c r="AX395" s="14" t="s">
        <v>72</v>
      </c>
      <c r="AY395" s="245" t="s">
        <v>124</v>
      </c>
    </row>
    <row r="396" spans="1:51" s="14" customFormat="1" ht="12">
      <c r="A396" s="14"/>
      <c r="B396" s="235"/>
      <c r="C396" s="236"/>
      <c r="D396" s="226" t="s">
        <v>136</v>
      </c>
      <c r="E396" s="237" t="s">
        <v>19</v>
      </c>
      <c r="F396" s="238" t="s">
        <v>585</v>
      </c>
      <c r="G396" s="236"/>
      <c r="H396" s="239">
        <v>2.5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136</v>
      </c>
      <c r="AU396" s="245" t="s">
        <v>132</v>
      </c>
      <c r="AV396" s="14" t="s">
        <v>132</v>
      </c>
      <c r="AW396" s="14" t="s">
        <v>33</v>
      </c>
      <c r="AX396" s="14" t="s">
        <v>72</v>
      </c>
      <c r="AY396" s="245" t="s">
        <v>124</v>
      </c>
    </row>
    <row r="397" spans="1:51" s="15" customFormat="1" ht="12">
      <c r="A397" s="15"/>
      <c r="B397" s="246"/>
      <c r="C397" s="247"/>
      <c r="D397" s="226" t="s">
        <v>136</v>
      </c>
      <c r="E397" s="248" t="s">
        <v>19</v>
      </c>
      <c r="F397" s="249" t="s">
        <v>167</v>
      </c>
      <c r="G397" s="247"/>
      <c r="H397" s="250">
        <v>5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6" t="s">
        <v>136</v>
      </c>
      <c r="AU397" s="256" t="s">
        <v>132</v>
      </c>
      <c r="AV397" s="15" t="s">
        <v>131</v>
      </c>
      <c r="AW397" s="15" t="s">
        <v>33</v>
      </c>
      <c r="AX397" s="15" t="s">
        <v>80</v>
      </c>
      <c r="AY397" s="256" t="s">
        <v>124</v>
      </c>
    </row>
    <row r="398" spans="1:65" s="2" customFormat="1" ht="16.5" customHeight="1">
      <c r="A398" s="40"/>
      <c r="B398" s="41"/>
      <c r="C398" s="257" t="s">
        <v>586</v>
      </c>
      <c r="D398" s="257" t="s">
        <v>378</v>
      </c>
      <c r="E398" s="258" t="s">
        <v>587</v>
      </c>
      <c r="F398" s="259" t="s">
        <v>588</v>
      </c>
      <c r="G398" s="260" t="s">
        <v>381</v>
      </c>
      <c r="H398" s="261">
        <v>238.66</v>
      </c>
      <c r="I398" s="262"/>
      <c r="J398" s="263">
        <f>ROUND(I398*H398,2)</f>
        <v>0</v>
      </c>
      <c r="K398" s="259" t="s">
        <v>19</v>
      </c>
      <c r="L398" s="264"/>
      <c r="M398" s="265" t="s">
        <v>19</v>
      </c>
      <c r="N398" s="266" t="s">
        <v>44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331</v>
      </c>
      <c r="AT398" s="217" t="s">
        <v>378</v>
      </c>
      <c r="AU398" s="217" t="s">
        <v>132</v>
      </c>
      <c r="AY398" s="19" t="s">
        <v>124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132</v>
      </c>
      <c r="BK398" s="218">
        <f>ROUND(I398*H398,2)</f>
        <v>0</v>
      </c>
      <c r="BL398" s="19" t="s">
        <v>227</v>
      </c>
      <c r="BM398" s="217" t="s">
        <v>589</v>
      </c>
    </row>
    <row r="399" spans="1:51" s="13" customFormat="1" ht="12">
      <c r="A399" s="13"/>
      <c r="B399" s="224"/>
      <c r="C399" s="225"/>
      <c r="D399" s="226" t="s">
        <v>136</v>
      </c>
      <c r="E399" s="227" t="s">
        <v>19</v>
      </c>
      <c r="F399" s="228" t="s">
        <v>545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136</v>
      </c>
      <c r="AU399" s="234" t="s">
        <v>132</v>
      </c>
      <c r="AV399" s="13" t="s">
        <v>80</v>
      </c>
      <c r="AW399" s="13" t="s">
        <v>33</v>
      </c>
      <c r="AX399" s="13" t="s">
        <v>72</v>
      </c>
      <c r="AY399" s="234" t="s">
        <v>124</v>
      </c>
    </row>
    <row r="400" spans="1:51" s="14" customFormat="1" ht="12">
      <c r="A400" s="14"/>
      <c r="B400" s="235"/>
      <c r="C400" s="236"/>
      <c r="D400" s="226" t="s">
        <v>136</v>
      </c>
      <c r="E400" s="237" t="s">
        <v>19</v>
      </c>
      <c r="F400" s="238" t="s">
        <v>590</v>
      </c>
      <c r="G400" s="236"/>
      <c r="H400" s="239">
        <v>17.5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136</v>
      </c>
      <c r="AU400" s="245" t="s">
        <v>132</v>
      </c>
      <c r="AV400" s="14" t="s">
        <v>132</v>
      </c>
      <c r="AW400" s="14" t="s">
        <v>33</v>
      </c>
      <c r="AX400" s="14" t="s">
        <v>72</v>
      </c>
      <c r="AY400" s="245" t="s">
        <v>124</v>
      </c>
    </row>
    <row r="401" spans="1:51" s="14" customFormat="1" ht="12">
      <c r="A401" s="14"/>
      <c r="B401" s="235"/>
      <c r="C401" s="236"/>
      <c r="D401" s="226" t="s">
        <v>136</v>
      </c>
      <c r="E401" s="237" t="s">
        <v>19</v>
      </c>
      <c r="F401" s="238" t="s">
        <v>591</v>
      </c>
      <c r="G401" s="236"/>
      <c r="H401" s="239">
        <v>18.2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136</v>
      </c>
      <c r="AU401" s="245" t="s">
        <v>132</v>
      </c>
      <c r="AV401" s="14" t="s">
        <v>132</v>
      </c>
      <c r="AW401" s="14" t="s">
        <v>33</v>
      </c>
      <c r="AX401" s="14" t="s">
        <v>72</v>
      </c>
      <c r="AY401" s="245" t="s">
        <v>124</v>
      </c>
    </row>
    <row r="402" spans="1:51" s="14" customFormat="1" ht="12">
      <c r="A402" s="14"/>
      <c r="B402" s="235"/>
      <c r="C402" s="236"/>
      <c r="D402" s="226" t="s">
        <v>136</v>
      </c>
      <c r="E402" s="237" t="s">
        <v>19</v>
      </c>
      <c r="F402" s="238" t="s">
        <v>592</v>
      </c>
      <c r="G402" s="236"/>
      <c r="H402" s="239">
        <v>16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136</v>
      </c>
      <c r="AU402" s="245" t="s">
        <v>132</v>
      </c>
      <c r="AV402" s="14" t="s">
        <v>132</v>
      </c>
      <c r="AW402" s="14" t="s">
        <v>33</v>
      </c>
      <c r="AX402" s="14" t="s">
        <v>72</v>
      </c>
      <c r="AY402" s="245" t="s">
        <v>124</v>
      </c>
    </row>
    <row r="403" spans="1:51" s="14" customFormat="1" ht="12">
      <c r="A403" s="14"/>
      <c r="B403" s="235"/>
      <c r="C403" s="236"/>
      <c r="D403" s="226" t="s">
        <v>136</v>
      </c>
      <c r="E403" s="237" t="s">
        <v>19</v>
      </c>
      <c r="F403" s="238" t="s">
        <v>593</v>
      </c>
      <c r="G403" s="236"/>
      <c r="H403" s="239">
        <v>61.23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136</v>
      </c>
      <c r="AU403" s="245" t="s">
        <v>132</v>
      </c>
      <c r="AV403" s="14" t="s">
        <v>132</v>
      </c>
      <c r="AW403" s="14" t="s">
        <v>33</v>
      </c>
      <c r="AX403" s="14" t="s">
        <v>72</v>
      </c>
      <c r="AY403" s="245" t="s">
        <v>124</v>
      </c>
    </row>
    <row r="404" spans="1:51" s="14" customFormat="1" ht="12">
      <c r="A404" s="14"/>
      <c r="B404" s="235"/>
      <c r="C404" s="236"/>
      <c r="D404" s="226" t="s">
        <v>136</v>
      </c>
      <c r="E404" s="237" t="s">
        <v>19</v>
      </c>
      <c r="F404" s="238" t="s">
        <v>594</v>
      </c>
      <c r="G404" s="236"/>
      <c r="H404" s="239">
        <v>6.4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5" t="s">
        <v>136</v>
      </c>
      <c r="AU404" s="245" t="s">
        <v>132</v>
      </c>
      <c r="AV404" s="14" t="s">
        <v>132</v>
      </c>
      <c r="AW404" s="14" t="s">
        <v>33</v>
      </c>
      <c r="AX404" s="14" t="s">
        <v>72</v>
      </c>
      <c r="AY404" s="245" t="s">
        <v>124</v>
      </c>
    </row>
    <row r="405" spans="1:51" s="16" customFormat="1" ht="12">
      <c r="A405" s="16"/>
      <c r="B405" s="268"/>
      <c r="C405" s="269"/>
      <c r="D405" s="226" t="s">
        <v>136</v>
      </c>
      <c r="E405" s="270" t="s">
        <v>19</v>
      </c>
      <c r="F405" s="271" t="s">
        <v>551</v>
      </c>
      <c r="G405" s="269"/>
      <c r="H405" s="272">
        <v>119.33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78" t="s">
        <v>136</v>
      </c>
      <c r="AU405" s="278" t="s">
        <v>132</v>
      </c>
      <c r="AV405" s="16" t="s">
        <v>145</v>
      </c>
      <c r="AW405" s="16" t="s">
        <v>33</v>
      </c>
      <c r="AX405" s="16" t="s">
        <v>72</v>
      </c>
      <c r="AY405" s="278" t="s">
        <v>124</v>
      </c>
    </row>
    <row r="406" spans="1:51" s="14" customFormat="1" ht="12">
      <c r="A406" s="14"/>
      <c r="B406" s="235"/>
      <c r="C406" s="236"/>
      <c r="D406" s="226" t="s">
        <v>136</v>
      </c>
      <c r="E406" s="237" t="s">
        <v>19</v>
      </c>
      <c r="F406" s="238" t="s">
        <v>595</v>
      </c>
      <c r="G406" s="236"/>
      <c r="H406" s="239">
        <v>119.33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136</v>
      </c>
      <c r="AU406" s="245" t="s">
        <v>132</v>
      </c>
      <c r="AV406" s="14" t="s">
        <v>132</v>
      </c>
      <c r="AW406" s="14" t="s">
        <v>33</v>
      </c>
      <c r="AX406" s="14" t="s">
        <v>72</v>
      </c>
      <c r="AY406" s="245" t="s">
        <v>124</v>
      </c>
    </row>
    <row r="407" spans="1:51" s="15" customFormat="1" ht="12">
      <c r="A407" s="15"/>
      <c r="B407" s="246"/>
      <c r="C407" s="247"/>
      <c r="D407" s="226" t="s">
        <v>136</v>
      </c>
      <c r="E407" s="248" t="s">
        <v>19</v>
      </c>
      <c r="F407" s="249" t="s">
        <v>167</v>
      </c>
      <c r="G407" s="247"/>
      <c r="H407" s="250">
        <v>238.66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6" t="s">
        <v>136</v>
      </c>
      <c r="AU407" s="256" t="s">
        <v>132</v>
      </c>
      <c r="AV407" s="15" t="s">
        <v>131</v>
      </c>
      <c r="AW407" s="15" t="s">
        <v>33</v>
      </c>
      <c r="AX407" s="15" t="s">
        <v>80</v>
      </c>
      <c r="AY407" s="256" t="s">
        <v>124</v>
      </c>
    </row>
    <row r="408" spans="1:65" s="2" customFormat="1" ht="16.5" customHeight="1">
      <c r="A408" s="40"/>
      <c r="B408" s="41"/>
      <c r="C408" s="206" t="s">
        <v>596</v>
      </c>
      <c r="D408" s="206" t="s">
        <v>126</v>
      </c>
      <c r="E408" s="207" t="s">
        <v>597</v>
      </c>
      <c r="F408" s="208" t="s">
        <v>598</v>
      </c>
      <c r="G408" s="209" t="s">
        <v>381</v>
      </c>
      <c r="H408" s="210">
        <v>410.93</v>
      </c>
      <c r="I408" s="211"/>
      <c r="J408" s="212">
        <f>ROUND(I408*H408,2)</f>
        <v>0</v>
      </c>
      <c r="K408" s="208" t="s">
        <v>130</v>
      </c>
      <c r="L408" s="46"/>
      <c r="M408" s="213" t="s">
        <v>19</v>
      </c>
      <c r="N408" s="214" t="s">
        <v>44</v>
      </c>
      <c r="O408" s="86"/>
      <c r="P408" s="215">
        <f>O408*H408</f>
        <v>0</v>
      </c>
      <c r="Q408" s="215">
        <v>7E-05</v>
      </c>
      <c r="R408" s="215">
        <f>Q408*H408</f>
        <v>0.0287651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227</v>
      </c>
      <c r="AT408" s="217" t="s">
        <v>126</v>
      </c>
      <c r="AU408" s="217" t="s">
        <v>132</v>
      </c>
      <c r="AY408" s="19" t="s">
        <v>124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132</v>
      </c>
      <c r="BK408" s="218">
        <f>ROUND(I408*H408,2)</f>
        <v>0</v>
      </c>
      <c r="BL408" s="19" t="s">
        <v>227</v>
      </c>
      <c r="BM408" s="217" t="s">
        <v>599</v>
      </c>
    </row>
    <row r="409" spans="1:47" s="2" customFormat="1" ht="12">
      <c r="A409" s="40"/>
      <c r="B409" s="41"/>
      <c r="C409" s="42"/>
      <c r="D409" s="219" t="s">
        <v>134</v>
      </c>
      <c r="E409" s="42"/>
      <c r="F409" s="220" t="s">
        <v>600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134</v>
      </c>
      <c r="AU409" s="19" t="s">
        <v>132</v>
      </c>
    </row>
    <row r="410" spans="1:65" s="2" customFormat="1" ht="16.5" customHeight="1">
      <c r="A410" s="40"/>
      <c r="B410" s="41"/>
      <c r="C410" s="257" t="s">
        <v>601</v>
      </c>
      <c r="D410" s="257" t="s">
        <v>378</v>
      </c>
      <c r="E410" s="258" t="s">
        <v>602</v>
      </c>
      <c r="F410" s="259" t="s">
        <v>603</v>
      </c>
      <c r="G410" s="260" t="s">
        <v>381</v>
      </c>
      <c r="H410" s="261">
        <v>410.93</v>
      </c>
      <c r="I410" s="262"/>
      <c r="J410" s="263">
        <f>ROUND(I410*H410,2)</f>
        <v>0</v>
      </c>
      <c r="K410" s="259" t="s">
        <v>19</v>
      </c>
      <c r="L410" s="264"/>
      <c r="M410" s="265" t="s">
        <v>19</v>
      </c>
      <c r="N410" s="266" t="s">
        <v>44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331</v>
      </c>
      <c r="AT410" s="217" t="s">
        <v>378</v>
      </c>
      <c r="AU410" s="217" t="s">
        <v>132</v>
      </c>
      <c r="AY410" s="19" t="s">
        <v>124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132</v>
      </c>
      <c r="BK410" s="218">
        <f>ROUND(I410*H410,2)</f>
        <v>0</v>
      </c>
      <c r="BL410" s="19" t="s">
        <v>227</v>
      </c>
      <c r="BM410" s="217" t="s">
        <v>604</v>
      </c>
    </row>
    <row r="411" spans="1:51" s="13" customFormat="1" ht="12">
      <c r="A411" s="13"/>
      <c r="B411" s="224"/>
      <c r="C411" s="225"/>
      <c r="D411" s="226" t="s">
        <v>136</v>
      </c>
      <c r="E411" s="227" t="s">
        <v>19</v>
      </c>
      <c r="F411" s="228" t="s">
        <v>209</v>
      </c>
      <c r="G411" s="225"/>
      <c r="H411" s="227" t="s">
        <v>19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136</v>
      </c>
      <c r="AU411" s="234" t="s">
        <v>132</v>
      </c>
      <c r="AV411" s="13" t="s">
        <v>80</v>
      </c>
      <c r="AW411" s="13" t="s">
        <v>33</v>
      </c>
      <c r="AX411" s="13" t="s">
        <v>72</v>
      </c>
      <c r="AY411" s="234" t="s">
        <v>124</v>
      </c>
    </row>
    <row r="412" spans="1:51" s="13" customFormat="1" ht="12">
      <c r="A412" s="13"/>
      <c r="B412" s="224"/>
      <c r="C412" s="225"/>
      <c r="D412" s="226" t="s">
        <v>136</v>
      </c>
      <c r="E412" s="227" t="s">
        <v>19</v>
      </c>
      <c r="F412" s="228" t="s">
        <v>545</v>
      </c>
      <c r="G412" s="225"/>
      <c r="H412" s="227" t="s">
        <v>19</v>
      </c>
      <c r="I412" s="229"/>
      <c r="J412" s="225"/>
      <c r="K412" s="225"/>
      <c r="L412" s="230"/>
      <c r="M412" s="231"/>
      <c r="N412" s="232"/>
      <c r="O412" s="232"/>
      <c r="P412" s="232"/>
      <c r="Q412" s="232"/>
      <c r="R412" s="232"/>
      <c r="S412" s="232"/>
      <c r="T412" s="23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4" t="s">
        <v>136</v>
      </c>
      <c r="AU412" s="234" t="s">
        <v>132</v>
      </c>
      <c r="AV412" s="13" t="s">
        <v>80</v>
      </c>
      <c r="AW412" s="13" t="s">
        <v>33</v>
      </c>
      <c r="AX412" s="13" t="s">
        <v>72</v>
      </c>
      <c r="AY412" s="234" t="s">
        <v>124</v>
      </c>
    </row>
    <row r="413" spans="1:51" s="14" customFormat="1" ht="12">
      <c r="A413" s="14"/>
      <c r="B413" s="235"/>
      <c r="C413" s="236"/>
      <c r="D413" s="226" t="s">
        <v>136</v>
      </c>
      <c r="E413" s="237" t="s">
        <v>19</v>
      </c>
      <c r="F413" s="238" t="s">
        <v>605</v>
      </c>
      <c r="G413" s="236"/>
      <c r="H413" s="239">
        <v>14.58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5" t="s">
        <v>136</v>
      </c>
      <c r="AU413" s="245" t="s">
        <v>132</v>
      </c>
      <c r="AV413" s="14" t="s">
        <v>132</v>
      </c>
      <c r="AW413" s="14" t="s">
        <v>33</v>
      </c>
      <c r="AX413" s="14" t="s">
        <v>72</v>
      </c>
      <c r="AY413" s="245" t="s">
        <v>124</v>
      </c>
    </row>
    <row r="414" spans="1:51" s="14" customFormat="1" ht="12">
      <c r="A414" s="14"/>
      <c r="B414" s="235"/>
      <c r="C414" s="236"/>
      <c r="D414" s="226" t="s">
        <v>136</v>
      </c>
      <c r="E414" s="237" t="s">
        <v>19</v>
      </c>
      <c r="F414" s="238" t="s">
        <v>606</v>
      </c>
      <c r="G414" s="236"/>
      <c r="H414" s="239">
        <v>0.832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136</v>
      </c>
      <c r="AU414" s="245" t="s">
        <v>132</v>
      </c>
      <c r="AV414" s="14" t="s">
        <v>132</v>
      </c>
      <c r="AW414" s="14" t="s">
        <v>33</v>
      </c>
      <c r="AX414" s="14" t="s">
        <v>72</v>
      </c>
      <c r="AY414" s="245" t="s">
        <v>124</v>
      </c>
    </row>
    <row r="415" spans="1:51" s="14" customFormat="1" ht="12">
      <c r="A415" s="14"/>
      <c r="B415" s="235"/>
      <c r="C415" s="236"/>
      <c r="D415" s="226" t="s">
        <v>136</v>
      </c>
      <c r="E415" s="237" t="s">
        <v>19</v>
      </c>
      <c r="F415" s="238" t="s">
        <v>607</v>
      </c>
      <c r="G415" s="236"/>
      <c r="H415" s="239">
        <v>0.393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136</v>
      </c>
      <c r="AU415" s="245" t="s">
        <v>132</v>
      </c>
      <c r="AV415" s="14" t="s">
        <v>132</v>
      </c>
      <c r="AW415" s="14" t="s">
        <v>33</v>
      </c>
      <c r="AX415" s="14" t="s">
        <v>72</v>
      </c>
      <c r="AY415" s="245" t="s">
        <v>124</v>
      </c>
    </row>
    <row r="416" spans="1:51" s="16" customFormat="1" ht="12">
      <c r="A416" s="16"/>
      <c r="B416" s="268"/>
      <c r="C416" s="269"/>
      <c r="D416" s="226" t="s">
        <v>136</v>
      </c>
      <c r="E416" s="270" t="s">
        <v>19</v>
      </c>
      <c r="F416" s="271" t="s">
        <v>551</v>
      </c>
      <c r="G416" s="269"/>
      <c r="H416" s="272">
        <v>15.805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8" t="s">
        <v>136</v>
      </c>
      <c r="AU416" s="278" t="s">
        <v>132</v>
      </c>
      <c r="AV416" s="16" t="s">
        <v>145</v>
      </c>
      <c r="AW416" s="16" t="s">
        <v>33</v>
      </c>
      <c r="AX416" s="16" t="s">
        <v>72</v>
      </c>
      <c r="AY416" s="278" t="s">
        <v>124</v>
      </c>
    </row>
    <row r="417" spans="1:51" s="14" customFormat="1" ht="12">
      <c r="A417" s="14"/>
      <c r="B417" s="235"/>
      <c r="C417" s="236"/>
      <c r="D417" s="226" t="s">
        <v>136</v>
      </c>
      <c r="E417" s="237" t="s">
        <v>19</v>
      </c>
      <c r="F417" s="238" t="s">
        <v>608</v>
      </c>
      <c r="G417" s="236"/>
      <c r="H417" s="239">
        <v>395.125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136</v>
      </c>
      <c r="AU417" s="245" t="s">
        <v>132</v>
      </c>
      <c r="AV417" s="14" t="s">
        <v>132</v>
      </c>
      <c r="AW417" s="14" t="s">
        <v>33</v>
      </c>
      <c r="AX417" s="14" t="s">
        <v>72</v>
      </c>
      <c r="AY417" s="245" t="s">
        <v>124</v>
      </c>
    </row>
    <row r="418" spans="1:51" s="15" customFormat="1" ht="12">
      <c r="A418" s="15"/>
      <c r="B418" s="246"/>
      <c r="C418" s="247"/>
      <c r="D418" s="226" t="s">
        <v>136</v>
      </c>
      <c r="E418" s="248" t="s">
        <v>19</v>
      </c>
      <c r="F418" s="249" t="s">
        <v>167</v>
      </c>
      <c r="G418" s="247"/>
      <c r="H418" s="250">
        <v>410.93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136</v>
      </c>
      <c r="AU418" s="256" t="s">
        <v>132</v>
      </c>
      <c r="AV418" s="15" t="s">
        <v>131</v>
      </c>
      <c r="AW418" s="15" t="s">
        <v>33</v>
      </c>
      <c r="AX418" s="15" t="s">
        <v>80</v>
      </c>
      <c r="AY418" s="256" t="s">
        <v>124</v>
      </c>
    </row>
    <row r="419" spans="1:65" s="2" customFormat="1" ht="24.15" customHeight="1">
      <c r="A419" s="40"/>
      <c r="B419" s="41"/>
      <c r="C419" s="206" t="s">
        <v>609</v>
      </c>
      <c r="D419" s="206" t="s">
        <v>126</v>
      </c>
      <c r="E419" s="207" t="s">
        <v>610</v>
      </c>
      <c r="F419" s="208" t="s">
        <v>611</v>
      </c>
      <c r="G419" s="209" t="s">
        <v>430</v>
      </c>
      <c r="H419" s="267"/>
      <c r="I419" s="211"/>
      <c r="J419" s="212">
        <f>ROUND(I419*H419,2)</f>
        <v>0</v>
      </c>
      <c r="K419" s="208" t="s">
        <v>130</v>
      </c>
      <c r="L419" s="46"/>
      <c r="M419" s="213" t="s">
        <v>19</v>
      </c>
      <c r="N419" s="214" t="s">
        <v>44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227</v>
      </c>
      <c r="AT419" s="217" t="s">
        <v>126</v>
      </c>
      <c r="AU419" s="217" t="s">
        <v>132</v>
      </c>
      <c r="AY419" s="19" t="s">
        <v>124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132</v>
      </c>
      <c r="BK419" s="218">
        <f>ROUND(I419*H419,2)</f>
        <v>0</v>
      </c>
      <c r="BL419" s="19" t="s">
        <v>227</v>
      </c>
      <c r="BM419" s="217" t="s">
        <v>612</v>
      </c>
    </row>
    <row r="420" spans="1:47" s="2" customFormat="1" ht="12">
      <c r="A420" s="40"/>
      <c r="B420" s="41"/>
      <c r="C420" s="42"/>
      <c r="D420" s="219" t="s">
        <v>134</v>
      </c>
      <c r="E420" s="42"/>
      <c r="F420" s="220" t="s">
        <v>613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134</v>
      </c>
      <c r="AU420" s="19" t="s">
        <v>132</v>
      </c>
    </row>
    <row r="421" spans="1:63" s="12" customFormat="1" ht="22.8" customHeight="1">
      <c r="A421" s="12"/>
      <c r="B421" s="190"/>
      <c r="C421" s="191"/>
      <c r="D421" s="192" t="s">
        <v>71</v>
      </c>
      <c r="E421" s="204" t="s">
        <v>614</v>
      </c>
      <c r="F421" s="204" t="s">
        <v>615</v>
      </c>
      <c r="G421" s="191"/>
      <c r="H421" s="191"/>
      <c r="I421" s="194"/>
      <c r="J421" s="205">
        <f>BK421</f>
        <v>0</v>
      </c>
      <c r="K421" s="191"/>
      <c r="L421" s="196"/>
      <c r="M421" s="197"/>
      <c r="N421" s="198"/>
      <c r="O421" s="198"/>
      <c r="P421" s="199">
        <f>SUM(P422:P444)</f>
        <v>0</v>
      </c>
      <c r="Q421" s="198"/>
      <c r="R421" s="199">
        <f>SUM(R422:R444)</f>
        <v>3.1395847999999997</v>
      </c>
      <c r="S421" s="198"/>
      <c r="T421" s="200">
        <f>SUM(T422:T444)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1" t="s">
        <v>132</v>
      </c>
      <c r="AT421" s="202" t="s">
        <v>71</v>
      </c>
      <c r="AU421" s="202" t="s">
        <v>80</v>
      </c>
      <c r="AY421" s="201" t="s">
        <v>124</v>
      </c>
      <c r="BK421" s="203">
        <f>SUM(BK422:BK444)</f>
        <v>0</v>
      </c>
    </row>
    <row r="422" spans="1:65" s="2" customFormat="1" ht="21.75" customHeight="1">
      <c r="A422" s="40"/>
      <c r="B422" s="41"/>
      <c r="C422" s="206" t="s">
        <v>616</v>
      </c>
      <c r="D422" s="206" t="s">
        <v>126</v>
      </c>
      <c r="E422" s="207" t="s">
        <v>617</v>
      </c>
      <c r="F422" s="208" t="s">
        <v>618</v>
      </c>
      <c r="G422" s="209" t="s">
        <v>259</v>
      </c>
      <c r="H422" s="210">
        <v>39.8</v>
      </c>
      <c r="I422" s="211"/>
      <c r="J422" s="212">
        <f>ROUND(I422*H422,2)</f>
        <v>0</v>
      </c>
      <c r="K422" s="208" t="s">
        <v>130</v>
      </c>
      <c r="L422" s="46"/>
      <c r="M422" s="213" t="s">
        <v>19</v>
      </c>
      <c r="N422" s="214" t="s">
        <v>44</v>
      </c>
      <c r="O422" s="86"/>
      <c r="P422" s="215">
        <f>O422*H422</f>
        <v>0</v>
      </c>
      <c r="Q422" s="215">
        <v>0.00074</v>
      </c>
      <c r="R422" s="215">
        <f>Q422*H422</f>
        <v>0.029452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227</v>
      </c>
      <c r="AT422" s="217" t="s">
        <v>126</v>
      </c>
      <c r="AU422" s="217" t="s">
        <v>132</v>
      </c>
      <c r="AY422" s="19" t="s">
        <v>124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132</v>
      </c>
      <c r="BK422" s="218">
        <f>ROUND(I422*H422,2)</f>
        <v>0</v>
      </c>
      <c r="BL422" s="19" t="s">
        <v>227</v>
      </c>
      <c r="BM422" s="217" t="s">
        <v>619</v>
      </c>
    </row>
    <row r="423" spans="1:47" s="2" customFormat="1" ht="12">
      <c r="A423" s="40"/>
      <c r="B423" s="41"/>
      <c r="C423" s="42"/>
      <c r="D423" s="219" t="s">
        <v>134</v>
      </c>
      <c r="E423" s="42"/>
      <c r="F423" s="220" t="s">
        <v>620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134</v>
      </c>
      <c r="AU423" s="19" t="s">
        <v>132</v>
      </c>
    </row>
    <row r="424" spans="1:51" s="13" customFormat="1" ht="12">
      <c r="A424" s="13"/>
      <c r="B424" s="224"/>
      <c r="C424" s="225"/>
      <c r="D424" s="226" t="s">
        <v>136</v>
      </c>
      <c r="E424" s="227" t="s">
        <v>19</v>
      </c>
      <c r="F424" s="228" t="s">
        <v>209</v>
      </c>
      <c r="G424" s="225"/>
      <c r="H424" s="227" t="s">
        <v>19</v>
      </c>
      <c r="I424" s="229"/>
      <c r="J424" s="225"/>
      <c r="K424" s="225"/>
      <c r="L424" s="230"/>
      <c r="M424" s="231"/>
      <c r="N424" s="232"/>
      <c r="O424" s="232"/>
      <c r="P424" s="232"/>
      <c r="Q424" s="232"/>
      <c r="R424" s="232"/>
      <c r="S424" s="232"/>
      <c r="T424" s="23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4" t="s">
        <v>136</v>
      </c>
      <c r="AU424" s="234" t="s">
        <v>132</v>
      </c>
      <c r="AV424" s="13" t="s">
        <v>80</v>
      </c>
      <c r="AW424" s="13" t="s">
        <v>33</v>
      </c>
      <c r="AX424" s="13" t="s">
        <v>72</v>
      </c>
      <c r="AY424" s="234" t="s">
        <v>124</v>
      </c>
    </row>
    <row r="425" spans="1:51" s="14" customFormat="1" ht="12">
      <c r="A425" s="14"/>
      <c r="B425" s="235"/>
      <c r="C425" s="236"/>
      <c r="D425" s="226" t="s">
        <v>136</v>
      </c>
      <c r="E425" s="237" t="s">
        <v>19</v>
      </c>
      <c r="F425" s="238" t="s">
        <v>313</v>
      </c>
      <c r="G425" s="236"/>
      <c r="H425" s="239">
        <v>19.9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136</v>
      </c>
      <c r="AU425" s="245" t="s">
        <v>132</v>
      </c>
      <c r="AV425" s="14" t="s">
        <v>132</v>
      </c>
      <c r="AW425" s="14" t="s">
        <v>33</v>
      </c>
      <c r="AX425" s="14" t="s">
        <v>72</v>
      </c>
      <c r="AY425" s="245" t="s">
        <v>124</v>
      </c>
    </row>
    <row r="426" spans="1:51" s="14" customFormat="1" ht="12">
      <c r="A426" s="14"/>
      <c r="B426" s="235"/>
      <c r="C426" s="236"/>
      <c r="D426" s="226" t="s">
        <v>136</v>
      </c>
      <c r="E426" s="237" t="s">
        <v>19</v>
      </c>
      <c r="F426" s="238" t="s">
        <v>314</v>
      </c>
      <c r="G426" s="236"/>
      <c r="H426" s="239">
        <v>19.9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136</v>
      </c>
      <c r="AU426" s="245" t="s">
        <v>132</v>
      </c>
      <c r="AV426" s="14" t="s">
        <v>132</v>
      </c>
      <c r="AW426" s="14" t="s">
        <v>33</v>
      </c>
      <c r="AX426" s="14" t="s">
        <v>72</v>
      </c>
      <c r="AY426" s="245" t="s">
        <v>124</v>
      </c>
    </row>
    <row r="427" spans="1:51" s="15" customFormat="1" ht="12">
      <c r="A427" s="15"/>
      <c r="B427" s="246"/>
      <c r="C427" s="247"/>
      <c r="D427" s="226" t="s">
        <v>136</v>
      </c>
      <c r="E427" s="248" t="s">
        <v>19</v>
      </c>
      <c r="F427" s="249" t="s">
        <v>167</v>
      </c>
      <c r="G427" s="247"/>
      <c r="H427" s="250">
        <v>39.8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6" t="s">
        <v>136</v>
      </c>
      <c r="AU427" s="256" t="s">
        <v>132</v>
      </c>
      <c r="AV427" s="15" t="s">
        <v>131</v>
      </c>
      <c r="AW427" s="15" t="s">
        <v>33</v>
      </c>
      <c r="AX427" s="15" t="s">
        <v>80</v>
      </c>
      <c r="AY427" s="256" t="s">
        <v>124</v>
      </c>
    </row>
    <row r="428" spans="1:65" s="2" customFormat="1" ht="21.75" customHeight="1">
      <c r="A428" s="40"/>
      <c r="B428" s="41"/>
      <c r="C428" s="257" t="s">
        <v>621</v>
      </c>
      <c r="D428" s="257" t="s">
        <v>378</v>
      </c>
      <c r="E428" s="258" t="s">
        <v>622</v>
      </c>
      <c r="F428" s="259" t="s">
        <v>623</v>
      </c>
      <c r="G428" s="260" t="s">
        <v>129</v>
      </c>
      <c r="H428" s="261">
        <v>6.567</v>
      </c>
      <c r="I428" s="262"/>
      <c r="J428" s="263">
        <f>ROUND(I428*H428,2)</f>
        <v>0</v>
      </c>
      <c r="K428" s="259" t="s">
        <v>130</v>
      </c>
      <c r="L428" s="264"/>
      <c r="M428" s="265" t="s">
        <v>19</v>
      </c>
      <c r="N428" s="266" t="s">
        <v>44</v>
      </c>
      <c r="O428" s="86"/>
      <c r="P428" s="215">
        <f>O428*H428</f>
        <v>0</v>
      </c>
      <c r="Q428" s="215">
        <v>0.0192</v>
      </c>
      <c r="R428" s="215">
        <f>Q428*H428</f>
        <v>0.1260864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331</v>
      </c>
      <c r="AT428" s="217" t="s">
        <v>378</v>
      </c>
      <c r="AU428" s="217" t="s">
        <v>132</v>
      </c>
      <c r="AY428" s="19" t="s">
        <v>124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132</v>
      </c>
      <c r="BK428" s="218">
        <f>ROUND(I428*H428,2)</f>
        <v>0</v>
      </c>
      <c r="BL428" s="19" t="s">
        <v>227</v>
      </c>
      <c r="BM428" s="217" t="s">
        <v>624</v>
      </c>
    </row>
    <row r="429" spans="1:51" s="14" customFormat="1" ht="12">
      <c r="A429" s="14"/>
      <c r="B429" s="235"/>
      <c r="C429" s="236"/>
      <c r="D429" s="226" t="s">
        <v>136</v>
      </c>
      <c r="E429" s="237" t="s">
        <v>19</v>
      </c>
      <c r="F429" s="238" t="s">
        <v>625</v>
      </c>
      <c r="G429" s="236"/>
      <c r="H429" s="239">
        <v>5.97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136</v>
      </c>
      <c r="AU429" s="245" t="s">
        <v>132</v>
      </c>
      <c r="AV429" s="14" t="s">
        <v>132</v>
      </c>
      <c r="AW429" s="14" t="s">
        <v>33</v>
      </c>
      <c r="AX429" s="14" t="s">
        <v>80</v>
      </c>
      <c r="AY429" s="245" t="s">
        <v>124</v>
      </c>
    </row>
    <row r="430" spans="1:51" s="14" customFormat="1" ht="12">
      <c r="A430" s="14"/>
      <c r="B430" s="235"/>
      <c r="C430" s="236"/>
      <c r="D430" s="226" t="s">
        <v>136</v>
      </c>
      <c r="E430" s="236"/>
      <c r="F430" s="238" t="s">
        <v>626</v>
      </c>
      <c r="G430" s="236"/>
      <c r="H430" s="239">
        <v>6.567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5" t="s">
        <v>136</v>
      </c>
      <c r="AU430" s="245" t="s">
        <v>132</v>
      </c>
      <c r="AV430" s="14" t="s">
        <v>132</v>
      </c>
      <c r="AW430" s="14" t="s">
        <v>4</v>
      </c>
      <c r="AX430" s="14" t="s">
        <v>80</v>
      </c>
      <c r="AY430" s="245" t="s">
        <v>124</v>
      </c>
    </row>
    <row r="431" spans="1:65" s="2" customFormat="1" ht="24.15" customHeight="1">
      <c r="A431" s="40"/>
      <c r="B431" s="41"/>
      <c r="C431" s="206" t="s">
        <v>627</v>
      </c>
      <c r="D431" s="206" t="s">
        <v>126</v>
      </c>
      <c r="E431" s="207" t="s">
        <v>628</v>
      </c>
      <c r="F431" s="208" t="s">
        <v>629</v>
      </c>
      <c r="G431" s="209" t="s">
        <v>129</v>
      </c>
      <c r="H431" s="210">
        <v>106.24</v>
      </c>
      <c r="I431" s="211"/>
      <c r="J431" s="212">
        <f>ROUND(I431*H431,2)</f>
        <v>0</v>
      </c>
      <c r="K431" s="208" t="s">
        <v>130</v>
      </c>
      <c r="L431" s="46"/>
      <c r="M431" s="213" t="s">
        <v>19</v>
      </c>
      <c r="N431" s="214" t="s">
        <v>44</v>
      </c>
      <c r="O431" s="86"/>
      <c r="P431" s="215">
        <f>O431*H431</f>
        <v>0</v>
      </c>
      <c r="Q431" s="215">
        <v>0.00689</v>
      </c>
      <c r="R431" s="215">
        <f>Q431*H431</f>
        <v>0.7319936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227</v>
      </c>
      <c r="AT431" s="217" t="s">
        <v>126</v>
      </c>
      <c r="AU431" s="217" t="s">
        <v>132</v>
      </c>
      <c r="AY431" s="19" t="s">
        <v>124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132</v>
      </c>
      <c r="BK431" s="218">
        <f>ROUND(I431*H431,2)</f>
        <v>0</v>
      </c>
      <c r="BL431" s="19" t="s">
        <v>227</v>
      </c>
      <c r="BM431" s="217" t="s">
        <v>630</v>
      </c>
    </row>
    <row r="432" spans="1:47" s="2" customFormat="1" ht="12">
      <c r="A432" s="40"/>
      <c r="B432" s="41"/>
      <c r="C432" s="42"/>
      <c r="D432" s="219" t="s">
        <v>134</v>
      </c>
      <c r="E432" s="42"/>
      <c r="F432" s="220" t="s">
        <v>631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134</v>
      </c>
      <c r="AU432" s="19" t="s">
        <v>132</v>
      </c>
    </row>
    <row r="433" spans="1:51" s="13" customFormat="1" ht="12">
      <c r="A433" s="13"/>
      <c r="B433" s="224"/>
      <c r="C433" s="225"/>
      <c r="D433" s="226" t="s">
        <v>136</v>
      </c>
      <c r="E433" s="227" t="s">
        <v>19</v>
      </c>
      <c r="F433" s="228" t="s">
        <v>209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136</v>
      </c>
      <c r="AU433" s="234" t="s">
        <v>132</v>
      </c>
      <c r="AV433" s="13" t="s">
        <v>80</v>
      </c>
      <c r="AW433" s="13" t="s">
        <v>33</v>
      </c>
      <c r="AX433" s="13" t="s">
        <v>72</v>
      </c>
      <c r="AY433" s="234" t="s">
        <v>124</v>
      </c>
    </row>
    <row r="434" spans="1:51" s="14" customFormat="1" ht="12">
      <c r="A434" s="14"/>
      <c r="B434" s="235"/>
      <c r="C434" s="236"/>
      <c r="D434" s="226" t="s">
        <v>136</v>
      </c>
      <c r="E434" s="237" t="s">
        <v>19</v>
      </c>
      <c r="F434" s="238" t="s">
        <v>175</v>
      </c>
      <c r="G434" s="236"/>
      <c r="H434" s="239">
        <v>106.24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136</v>
      </c>
      <c r="AU434" s="245" t="s">
        <v>132</v>
      </c>
      <c r="AV434" s="14" t="s">
        <v>132</v>
      </c>
      <c r="AW434" s="14" t="s">
        <v>33</v>
      </c>
      <c r="AX434" s="14" t="s">
        <v>80</v>
      </c>
      <c r="AY434" s="245" t="s">
        <v>124</v>
      </c>
    </row>
    <row r="435" spans="1:65" s="2" customFormat="1" ht="16.5" customHeight="1">
      <c r="A435" s="40"/>
      <c r="B435" s="41"/>
      <c r="C435" s="257" t="s">
        <v>632</v>
      </c>
      <c r="D435" s="257" t="s">
        <v>378</v>
      </c>
      <c r="E435" s="258" t="s">
        <v>633</v>
      </c>
      <c r="F435" s="259" t="s">
        <v>634</v>
      </c>
      <c r="G435" s="260" t="s">
        <v>129</v>
      </c>
      <c r="H435" s="261">
        <v>116.864</v>
      </c>
      <c r="I435" s="262"/>
      <c r="J435" s="263">
        <f>ROUND(I435*H435,2)</f>
        <v>0</v>
      </c>
      <c r="K435" s="259" t="s">
        <v>19</v>
      </c>
      <c r="L435" s="264"/>
      <c r="M435" s="265" t="s">
        <v>19</v>
      </c>
      <c r="N435" s="266" t="s">
        <v>44</v>
      </c>
      <c r="O435" s="86"/>
      <c r="P435" s="215">
        <f>O435*H435</f>
        <v>0</v>
      </c>
      <c r="Q435" s="215">
        <v>0.0192</v>
      </c>
      <c r="R435" s="215">
        <f>Q435*H435</f>
        <v>2.2437888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331</v>
      </c>
      <c r="AT435" s="217" t="s">
        <v>378</v>
      </c>
      <c r="AU435" s="217" t="s">
        <v>132</v>
      </c>
      <c r="AY435" s="19" t="s">
        <v>124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132</v>
      </c>
      <c r="BK435" s="218">
        <f>ROUND(I435*H435,2)</f>
        <v>0</v>
      </c>
      <c r="BL435" s="19" t="s">
        <v>227</v>
      </c>
      <c r="BM435" s="217" t="s">
        <v>635</v>
      </c>
    </row>
    <row r="436" spans="1:51" s="14" customFormat="1" ht="12">
      <c r="A436" s="14"/>
      <c r="B436" s="235"/>
      <c r="C436" s="236"/>
      <c r="D436" s="226" t="s">
        <v>136</v>
      </c>
      <c r="E436" s="236"/>
      <c r="F436" s="238" t="s">
        <v>636</v>
      </c>
      <c r="G436" s="236"/>
      <c r="H436" s="239">
        <v>116.864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136</v>
      </c>
      <c r="AU436" s="245" t="s">
        <v>132</v>
      </c>
      <c r="AV436" s="14" t="s">
        <v>132</v>
      </c>
      <c r="AW436" s="14" t="s">
        <v>4</v>
      </c>
      <c r="AX436" s="14" t="s">
        <v>80</v>
      </c>
      <c r="AY436" s="245" t="s">
        <v>124</v>
      </c>
    </row>
    <row r="437" spans="1:65" s="2" customFormat="1" ht="24.15" customHeight="1">
      <c r="A437" s="40"/>
      <c r="B437" s="41"/>
      <c r="C437" s="206" t="s">
        <v>637</v>
      </c>
      <c r="D437" s="206" t="s">
        <v>126</v>
      </c>
      <c r="E437" s="207" t="s">
        <v>638</v>
      </c>
      <c r="F437" s="208" t="s">
        <v>639</v>
      </c>
      <c r="G437" s="209" t="s">
        <v>129</v>
      </c>
      <c r="H437" s="210">
        <v>106.24</v>
      </c>
      <c r="I437" s="211"/>
      <c r="J437" s="212">
        <f>ROUND(I437*H437,2)</f>
        <v>0</v>
      </c>
      <c r="K437" s="208" t="s">
        <v>130</v>
      </c>
      <c r="L437" s="46"/>
      <c r="M437" s="213" t="s">
        <v>19</v>
      </c>
      <c r="N437" s="214" t="s">
        <v>44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227</v>
      </c>
      <c r="AT437" s="217" t="s">
        <v>126</v>
      </c>
      <c r="AU437" s="217" t="s">
        <v>132</v>
      </c>
      <c r="AY437" s="19" t="s">
        <v>124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132</v>
      </c>
      <c r="BK437" s="218">
        <f>ROUND(I437*H437,2)</f>
        <v>0</v>
      </c>
      <c r="BL437" s="19" t="s">
        <v>227</v>
      </c>
      <c r="BM437" s="217" t="s">
        <v>640</v>
      </c>
    </row>
    <row r="438" spans="1:47" s="2" customFormat="1" ht="12">
      <c r="A438" s="40"/>
      <c r="B438" s="41"/>
      <c r="C438" s="42"/>
      <c r="D438" s="219" t="s">
        <v>134</v>
      </c>
      <c r="E438" s="42"/>
      <c r="F438" s="220" t="s">
        <v>641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134</v>
      </c>
      <c r="AU438" s="19" t="s">
        <v>132</v>
      </c>
    </row>
    <row r="439" spans="1:65" s="2" customFormat="1" ht="16.5" customHeight="1">
      <c r="A439" s="40"/>
      <c r="B439" s="41"/>
      <c r="C439" s="206" t="s">
        <v>642</v>
      </c>
      <c r="D439" s="206" t="s">
        <v>126</v>
      </c>
      <c r="E439" s="207" t="s">
        <v>643</v>
      </c>
      <c r="F439" s="208" t="s">
        <v>644</v>
      </c>
      <c r="G439" s="209" t="s">
        <v>259</v>
      </c>
      <c r="H439" s="210">
        <v>98.4</v>
      </c>
      <c r="I439" s="211"/>
      <c r="J439" s="212">
        <f>ROUND(I439*H439,2)</f>
        <v>0</v>
      </c>
      <c r="K439" s="208" t="s">
        <v>130</v>
      </c>
      <c r="L439" s="46"/>
      <c r="M439" s="213" t="s">
        <v>19</v>
      </c>
      <c r="N439" s="214" t="s">
        <v>44</v>
      </c>
      <c r="O439" s="86"/>
      <c r="P439" s="215">
        <f>O439*H439</f>
        <v>0</v>
      </c>
      <c r="Q439" s="215">
        <v>3E-05</v>
      </c>
      <c r="R439" s="215">
        <f>Q439*H439</f>
        <v>0.002952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227</v>
      </c>
      <c r="AT439" s="217" t="s">
        <v>126</v>
      </c>
      <c r="AU439" s="217" t="s">
        <v>132</v>
      </c>
      <c r="AY439" s="19" t="s">
        <v>124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132</v>
      </c>
      <c r="BK439" s="218">
        <f>ROUND(I439*H439,2)</f>
        <v>0</v>
      </c>
      <c r="BL439" s="19" t="s">
        <v>227</v>
      </c>
      <c r="BM439" s="217" t="s">
        <v>645</v>
      </c>
    </row>
    <row r="440" spans="1:47" s="2" customFormat="1" ht="12">
      <c r="A440" s="40"/>
      <c r="B440" s="41"/>
      <c r="C440" s="42"/>
      <c r="D440" s="219" t="s">
        <v>134</v>
      </c>
      <c r="E440" s="42"/>
      <c r="F440" s="220" t="s">
        <v>646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134</v>
      </c>
      <c r="AU440" s="19" t="s">
        <v>132</v>
      </c>
    </row>
    <row r="441" spans="1:65" s="2" customFormat="1" ht="16.5" customHeight="1">
      <c r="A441" s="40"/>
      <c r="B441" s="41"/>
      <c r="C441" s="206" t="s">
        <v>647</v>
      </c>
      <c r="D441" s="206" t="s">
        <v>126</v>
      </c>
      <c r="E441" s="207" t="s">
        <v>648</v>
      </c>
      <c r="F441" s="208" t="s">
        <v>649</v>
      </c>
      <c r="G441" s="209" t="s">
        <v>129</v>
      </c>
      <c r="H441" s="210">
        <v>106.24</v>
      </c>
      <c r="I441" s="211"/>
      <c r="J441" s="212">
        <f>ROUND(I441*H441,2)</f>
        <v>0</v>
      </c>
      <c r="K441" s="208" t="s">
        <v>130</v>
      </c>
      <c r="L441" s="46"/>
      <c r="M441" s="213" t="s">
        <v>19</v>
      </c>
      <c r="N441" s="214" t="s">
        <v>44</v>
      </c>
      <c r="O441" s="86"/>
      <c r="P441" s="215">
        <f>O441*H441</f>
        <v>0</v>
      </c>
      <c r="Q441" s="215">
        <v>5E-05</v>
      </c>
      <c r="R441" s="215">
        <f>Q441*H441</f>
        <v>0.005312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227</v>
      </c>
      <c r="AT441" s="217" t="s">
        <v>126</v>
      </c>
      <c r="AU441" s="217" t="s">
        <v>132</v>
      </c>
      <c r="AY441" s="19" t="s">
        <v>124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132</v>
      </c>
      <c r="BK441" s="218">
        <f>ROUND(I441*H441,2)</f>
        <v>0</v>
      </c>
      <c r="BL441" s="19" t="s">
        <v>227</v>
      </c>
      <c r="BM441" s="217" t="s">
        <v>650</v>
      </c>
    </row>
    <row r="442" spans="1:47" s="2" customFormat="1" ht="12">
      <c r="A442" s="40"/>
      <c r="B442" s="41"/>
      <c r="C442" s="42"/>
      <c r="D442" s="219" t="s">
        <v>134</v>
      </c>
      <c r="E442" s="42"/>
      <c r="F442" s="220" t="s">
        <v>651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134</v>
      </c>
      <c r="AU442" s="19" t="s">
        <v>132</v>
      </c>
    </row>
    <row r="443" spans="1:65" s="2" customFormat="1" ht="24.15" customHeight="1">
      <c r="A443" s="40"/>
      <c r="B443" s="41"/>
      <c r="C443" s="206" t="s">
        <v>652</v>
      </c>
      <c r="D443" s="206" t="s">
        <v>126</v>
      </c>
      <c r="E443" s="207" t="s">
        <v>653</v>
      </c>
      <c r="F443" s="208" t="s">
        <v>654</v>
      </c>
      <c r="G443" s="209" t="s">
        <v>430</v>
      </c>
      <c r="H443" s="267"/>
      <c r="I443" s="211"/>
      <c r="J443" s="212">
        <f>ROUND(I443*H443,2)</f>
        <v>0</v>
      </c>
      <c r="K443" s="208" t="s">
        <v>130</v>
      </c>
      <c r="L443" s="46"/>
      <c r="M443" s="213" t="s">
        <v>19</v>
      </c>
      <c r="N443" s="214" t="s">
        <v>44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227</v>
      </c>
      <c r="AT443" s="217" t="s">
        <v>126</v>
      </c>
      <c r="AU443" s="217" t="s">
        <v>132</v>
      </c>
      <c r="AY443" s="19" t="s">
        <v>124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132</v>
      </c>
      <c r="BK443" s="218">
        <f>ROUND(I443*H443,2)</f>
        <v>0</v>
      </c>
      <c r="BL443" s="19" t="s">
        <v>227</v>
      </c>
      <c r="BM443" s="217" t="s">
        <v>655</v>
      </c>
    </row>
    <row r="444" spans="1:47" s="2" customFormat="1" ht="12">
      <c r="A444" s="40"/>
      <c r="B444" s="41"/>
      <c r="C444" s="42"/>
      <c r="D444" s="219" t="s">
        <v>134</v>
      </c>
      <c r="E444" s="42"/>
      <c r="F444" s="220" t="s">
        <v>656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134</v>
      </c>
      <c r="AU444" s="19" t="s">
        <v>132</v>
      </c>
    </row>
    <row r="445" spans="1:63" s="12" customFormat="1" ht="22.8" customHeight="1">
      <c r="A445" s="12"/>
      <c r="B445" s="190"/>
      <c r="C445" s="191"/>
      <c r="D445" s="192" t="s">
        <v>71</v>
      </c>
      <c r="E445" s="204" t="s">
        <v>657</v>
      </c>
      <c r="F445" s="204" t="s">
        <v>658</v>
      </c>
      <c r="G445" s="191"/>
      <c r="H445" s="191"/>
      <c r="I445" s="194"/>
      <c r="J445" s="205">
        <f>BK445</f>
        <v>0</v>
      </c>
      <c r="K445" s="191"/>
      <c r="L445" s="196"/>
      <c r="M445" s="197"/>
      <c r="N445" s="198"/>
      <c r="O445" s="198"/>
      <c r="P445" s="199">
        <f>SUM(P446:P451)</f>
        <v>0</v>
      </c>
      <c r="Q445" s="198"/>
      <c r="R445" s="199">
        <f>SUM(R446:R451)</f>
        <v>0.042496</v>
      </c>
      <c r="S445" s="198"/>
      <c r="T445" s="200">
        <f>SUM(T446:T451)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1" t="s">
        <v>132</v>
      </c>
      <c r="AT445" s="202" t="s">
        <v>71</v>
      </c>
      <c r="AU445" s="202" t="s">
        <v>80</v>
      </c>
      <c r="AY445" s="201" t="s">
        <v>124</v>
      </c>
      <c r="BK445" s="203">
        <f>SUM(BK446:BK451)</f>
        <v>0</v>
      </c>
    </row>
    <row r="446" spans="1:65" s="2" customFormat="1" ht="16.5" customHeight="1">
      <c r="A446" s="40"/>
      <c r="B446" s="41"/>
      <c r="C446" s="206" t="s">
        <v>659</v>
      </c>
      <c r="D446" s="206" t="s">
        <v>126</v>
      </c>
      <c r="E446" s="207" t="s">
        <v>660</v>
      </c>
      <c r="F446" s="208" t="s">
        <v>661</v>
      </c>
      <c r="G446" s="209" t="s">
        <v>129</v>
      </c>
      <c r="H446" s="210">
        <v>106.24</v>
      </c>
      <c r="I446" s="211"/>
      <c r="J446" s="212">
        <f>ROUND(I446*H446,2)</f>
        <v>0</v>
      </c>
      <c r="K446" s="208" t="s">
        <v>130</v>
      </c>
      <c r="L446" s="46"/>
      <c r="M446" s="213" t="s">
        <v>19</v>
      </c>
      <c r="N446" s="214" t="s">
        <v>44</v>
      </c>
      <c r="O446" s="86"/>
      <c r="P446" s="215">
        <f>O446*H446</f>
        <v>0</v>
      </c>
      <c r="Q446" s="215">
        <v>0.0004</v>
      </c>
      <c r="R446" s="215">
        <f>Q446*H446</f>
        <v>0.042496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227</v>
      </c>
      <c r="AT446" s="217" t="s">
        <v>126</v>
      </c>
      <c r="AU446" s="217" t="s">
        <v>132</v>
      </c>
      <c r="AY446" s="19" t="s">
        <v>124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132</v>
      </c>
      <c r="BK446" s="218">
        <f>ROUND(I446*H446,2)</f>
        <v>0</v>
      </c>
      <c r="BL446" s="19" t="s">
        <v>227</v>
      </c>
      <c r="BM446" s="217" t="s">
        <v>662</v>
      </c>
    </row>
    <row r="447" spans="1:47" s="2" customFormat="1" ht="12">
      <c r="A447" s="40"/>
      <c r="B447" s="41"/>
      <c r="C447" s="42"/>
      <c r="D447" s="219" t="s">
        <v>134</v>
      </c>
      <c r="E447" s="42"/>
      <c r="F447" s="220" t="s">
        <v>663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134</v>
      </c>
      <c r="AU447" s="19" t="s">
        <v>132</v>
      </c>
    </row>
    <row r="448" spans="1:51" s="13" customFormat="1" ht="12">
      <c r="A448" s="13"/>
      <c r="B448" s="224"/>
      <c r="C448" s="225"/>
      <c r="D448" s="226" t="s">
        <v>136</v>
      </c>
      <c r="E448" s="227" t="s">
        <v>19</v>
      </c>
      <c r="F448" s="228" t="s">
        <v>664</v>
      </c>
      <c r="G448" s="225"/>
      <c r="H448" s="227" t="s">
        <v>19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136</v>
      </c>
      <c r="AU448" s="234" t="s">
        <v>132</v>
      </c>
      <c r="AV448" s="13" t="s">
        <v>80</v>
      </c>
      <c r="AW448" s="13" t="s">
        <v>33</v>
      </c>
      <c r="AX448" s="13" t="s">
        <v>72</v>
      </c>
      <c r="AY448" s="234" t="s">
        <v>124</v>
      </c>
    </row>
    <row r="449" spans="1:51" s="14" customFormat="1" ht="12">
      <c r="A449" s="14"/>
      <c r="B449" s="235"/>
      <c r="C449" s="236"/>
      <c r="D449" s="226" t="s">
        <v>136</v>
      </c>
      <c r="E449" s="237" t="s">
        <v>19</v>
      </c>
      <c r="F449" s="238" t="s">
        <v>175</v>
      </c>
      <c r="G449" s="236"/>
      <c r="H449" s="239">
        <v>106.24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136</v>
      </c>
      <c r="AU449" s="245" t="s">
        <v>132</v>
      </c>
      <c r="AV449" s="14" t="s">
        <v>132</v>
      </c>
      <c r="AW449" s="14" t="s">
        <v>33</v>
      </c>
      <c r="AX449" s="14" t="s">
        <v>80</v>
      </c>
      <c r="AY449" s="245" t="s">
        <v>124</v>
      </c>
    </row>
    <row r="450" spans="1:65" s="2" customFormat="1" ht="24.15" customHeight="1">
      <c r="A450" s="40"/>
      <c r="B450" s="41"/>
      <c r="C450" s="206" t="s">
        <v>665</v>
      </c>
      <c r="D450" s="206" t="s">
        <v>126</v>
      </c>
      <c r="E450" s="207" t="s">
        <v>666</v>
      </c>
      <c r="F450" s="208" t="s">
        <v>667</v>
      </c>
      <c r="G450" s="209" t="s">
        <v>430</v>
      </c>
      <c r="H450" s="267"/>
      <c r="I450" s="211"/>
      <c r="J450" s="212">
        <f>ROUND(I450*H450,2)</f>
        <v>0</v>
      </c>
      <c r="K450" s="208" t="s">
        <v>130</v>
      </c>
      <c r="L450" s="46"/>
      <c r="M450" s="213" t="s">
        <v>19</v>
      </c>
      <c r="N450" s="214" t="s">
        <v>44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227</v>
      </c>
      <c r="AT450" s="217" t="s">
        <v>126</v>
      </c>
      <c r="AU450" s="217" t="s">
        <v>132</v>
      </c>
      <c r="AY450" s="19" t="s">
        <v>124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132</v>
      </c>
      <c r="BK450" s="218">
        <f>ROUND(I450*H450,2)</f>
        <v>0</v>
      </c>
      <c r="BL450" s="19" t="s">
        <v>227</v>
      </c>
      <c r="BM450" s="217" t="s">
        <v>668</v>
      </c>
    </row>
    <row r="451" spans="1:47" s="2" customFormat="1" ht="12">
      <c r="A451" s="40"/>
      <c r="B451" s="41"/>
      <c r="C451" s="42"/>
      <c r="D451" s="219" t="s">
        <v>134</v>
      </c>
      <c r="E451" s="42"/>
      <c r="F451" s="220" t="s">
        <v>669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134</v>
      </c>
      <c r="AU451" s="19" t="s">
        <v>132</v>
      </c>
    </row>
    <row r="452" spans="1:63" s="12" customFormat="1" ht="22.8" customHeight="1">
      <c r="A452" s="12"/>
      <c r="B452" s="190"/>
      <c r="C452" s="191"/>
      <c r="D452" s="192" t="s">
        <v>71</v>
      </c>
      <c r="E452" s="204" t="s">
        <v>670</v>
      </c>
      <c r="F452" s="204" t="s">
        <v>671</v>
      </c>
      <c r="G452" s="191"/>
      <c r="H452" s="191"/>
      <c r="I452" s="194"/>
      <c r="J452" s="205">
        <f>BK452</f>
        <v>0</v>
      </c>
      <c r="K452" s="191"/>
      <c r="L452" s="196"/>
      <c r="M452" s="197"/>
      <c r="N452" s="198"/>
      <c r="O452" s="198"/>
      <c r="P452" s="199">
        <f>SUM(P453:P464)</f>
        <v>0</v>
      </c>
      <c r="Q452" s="198"/>
      <c r="R452" s="199">
        <f>SUM(R453:R464)</f>
        <v>0.004934000000000001</v>
      </c>
      <c r="S452" s="198"/>
      <c r="T452" s="200">
        <f>SUM(T453:T464)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01" t="s">
        <v>132</v>
      </c>
      <c r="AT452" s="202" t="s">
        <v>71</v>
      </c>
      <c r="AU452" s="202" t="s">
        <v>80</v>
      </c>
      <c r="AY452" s="201" t="s">
        <v>124</v>
      </c>
      <c r="BK452" s="203">
        <f>SUM(BK453:BK464)</f>
        <v>0</v>
      </c>
    </row>
    <row r="453" spans="1:65" s="2" customFormat="1" ht="16.5" customHeight="1">
      <c r="A453" s="40"/>
      <c r="B453" s="41"/>
      <c r="C453" s="206" t="s">
        <v>672</v>
      </c>
      <c r="D453" s="206" t="s">
        <v>126</v>
      </c>
      <c r="E453" s="207" t="s">
        <v>673</v>
      </c>
      <c r="F453" s="208" t="s">
        <v>674</v>
      </c>
      <c r="G453" s="209" t="s">
        <v>129</v>
      </c>
      <c r="H453" s="210">
        <v>12.06</v>
      </c>
      <c r="I453" s="211"/>
      <c r="J453" s="212">
        <f>ROUND(I453*H453,2)</f>
        <v>0</v>
      </c>
      <c r="K453" s="208" t="s">
        <v>130</v>
      </c>
      <c r="L453" s="46"/>
      <c r="M453" s="213" t="s">
        <v>19</v>
      </c>
      <c r="N453" s="214" t="s">
        <v>44</v>
      </c>
      <c r="O453" s="86"/>
      <c r="P453" s="215">
        <f>O453*H453</f>
        <v>0</v>
      </c>
      <c r="Q453" s="215">
        <v>6E-05</v>
      </c>
      <c r="R453" s="215">
        <f>Q453*H453</f>
        <v>0.0007236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227</v>
      </c>
      <c r="AT453" s="217" t="s">
        <v>126</v>
      </c>
      <c r="AU453" s="217" t="s">
        <v>132</v>
      </c>
      <c r="AY453" s="19" t="s">
        <v>124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132</v>
      </c>
      <c r="BK453" s="218">
        <f>ROUND(I453*H453,2)</f>
        <v>0</v>
      </c>
      <c r="BL453" s="19" t="s">
        <v>227</v>
      </c>
      <c r="BM453" s="217" t="s">
        <v>675</v>
      </c>
    </row>
    <row r="454" spans="1:47" s="2" customFormat="1" ht="12">
      <c r="A454" s="40"/>
      <c r="B454" s="41"/>
      <c r="C454" s="42"/>
      <c r="D454" s="219" t="s">
        <v>134</v>
      </c>
      <c r="E454" s="42"/>
      <c r="F454" s="220" t="s">
        <v>676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134</v>
      </c>
      <c r="AU454" s="19" t="s">
        <v>132</v>
      </c>
    </row>
    <row r="455" spans="1:51" s="13" customFormat="1" ht="12">
      <c r="A455" s="13"/>
      <c r="B455" s="224"/>
      <c r="C455" s="225"/>
      <c r="D455" s="226" t="s">
        <v>136</v>
      </c>
      <c r="E455" s="227" t="s">
        <v>19</v>
      </c>
      <c r="F455" s="228" t="s">
        <v>209</v>
      </c>
      <c r="G455" s="225"/>
      <c r="H455" s="227" t="s">
        <v>19</v>
      </c>
      <c r="I455" s="229"/>
      <c r="J455" s="225"/>
      <c r="K455" s="225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136</v>
      </c>
      <c r="AU455" s="234" t="s">
        <v>132</v>
      </c>
      <c r="AV455" s="13" t="s">
        <v>80</v>
      </c>
      <c r="AW455" s="13" t="s">
        <v>33</v>
      </c>
      <c r="AX455" s="13" t="s">
        <v>72</v>
      </c>
      <c r="AY455" s="234" t="s">
        <v>124</v>
      </c>
    </row>
    <row r="456" spans="1:51" s="14" customFormat="1" ht="12">
      <c r="A456" s="14"/>
      <c r="B456" s="235"/>
      <c r="C456" s="236"/>
      <c r="D456" s="226" t="s">
        <v>136</v>
      </c>
      <c r="E456" s="237" t="s">
        <v>19</v>
      </c>
      <c r="F456" s="238" t="s">
        <v>210</v>
      </c>
      <c r="G456" s="236"/>
      <c r="H456" s="239">
        <v>6.03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136</v>
      </c>
      <c r="AU456" s="245" t="s">
        <v>132</v>
      </c>
      <c r="AV456" s="14" t="s">
        <v>132</v>
      </c>
      <c r="AW456" s="14" t="s">
        <v>33</v>
      </c>
      <c r="AX456" s="14" t="s">
        <v>72</v>
      </c>
      <c r="AY456" s="245" t="s">
        <v>124</v>
      </c>
    </row>
    <row r="457" spans="1:51" s="14" customFormat="1" ht="12">
      <c r="A457" s="14"/>
      <c r="B457" s="235"/>
      <c r="C457" s="236"/>
      <c r="D457" s="226" t="s">
        <v>136</v>
      </c>
      <c r="E457" s="237" t="s">
        <v>19</v>
      </c>
      <c r="F457" s="238" t="s">
        <v>211</v>
      </c>
      <c r="G457" s="236"/>
      <c r="H457" s="239">
        <v>6.03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136</v>
      </c>
      <c r="AU457" s="245" t="s">
        <v>132</v>
      </c>
      <c r="AV457" s="14" t="s">
        <v>132</v>
      </c>
      <c r="AW457" s="14" t="s">
        <v>33</v>
      </c>
      <c r="AX457" s="14" t="s">
        <v>72</v>
      </c>
      <c r="AY457" s="245" t="s">
        <v>124</v>
      </c>
    </row>
    <row r="458" spans="1:51" s="15" customFormat="1" ht="12">
      <c r="A458" s="15"/>
      <c r="B458" s="246"/>
      <c r="C458" s="247"/>
      <c r="D458" s="226" t="s">
        <v>136</v>
      </c>
      <c r="E458" s="248" t="s">
        <v>19</v>
      </c>
      <c r="F458" s="249" t="s">
        <v>167</v>
      </c>
      <c r="G458" s="247"/>
      <c r="H458" s="250">
        <v>12.06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6" t="s">
        <v>136</v>
      </c>
      <c r="AU458" s="256" t="s">
        <v>132</v>
      </c>
      <c r="AV458" s="15" t="s">
        <v>131</v>
      </c>
      <c r="AW458" s="15" t="s">
        <v>33</v>
      </c>
      <c r="AX458" s="15" t="s">
        <v>80</v>
      </c>
      <c r="AY458" s="256" t="s">
        <v>124</v>
      </c>
    </row>
    <row r="459" spans="1:65" s="2" customFormat="1" ht="16.5" customHeight="1">
      <c r="A459" s="40"/>
      <c r="B459" s="41"/>
      <c r="C459" s="206" t="s">
        <v>677</v>
      </c>
      <c r="D459" s="206" t="s">
        <v>126</v>
      </c>
      <c r="E459" s="207" t="s">
        <v>678</v>
      </c>
      <c r="F459" s="208" t="s">
        <v>679</v>
      </c>
      <c r="G459" s="209" t="s">
        <v>129</v>
      </c>
      <c r="H459" s="210">
        <v>105.26</v>
      </c>
      <c r="I459" s="211"/>
      <c r="J459" s="212">
        <f>ROUND(I459*H459,2)</f>
        <v>0</v>
      </c>
      <c r="K459" s="208" t="s">
        <v>130</v>
      </c>
      <c r="L459" s="46"/>
      <c r="M459" s="213" t="s">
        <v>19</v>
      </c>
      <c r="N459" s="214" t="s">
        <v>44</v>
      </c>
      <c r="O459" s="86"/>
      <c r="P459" s="215">
        <f>O459*H459</f>
        <v>0</v>
      </c>
      <c r="Q459" s="215">
        <v>4E-05</v>
      </c>
      <c r="R459" s="215">
        <f>Q459*H459</f>
        <v>0.0042104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227</v>
      </c>
      <c r="AT459" s="217" t="s">
        <v>126</v>
      </c>
      <c r="AU459" s="217" t="s">
        <v>132</v>
      </c>
      <c r="AY459" s="19" t="s">
        <v>124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132</v>
      </c>
      <c r="BK459" s="218">
        <f>ROUND(I459*H459,2)</f>
        <v>0</v>
      </c>
      <c r="BL459" s="19" t="s">
        <v>227</v>
      </c>
      <c r="BM459" s="217" t="s">
        <v>680</v>
      </c>
    </row>
    <row r="460" spans="1:47" s="2" customFormat="1" ht="12">
      <c r="A460" s="40"/>
      <c r="B460" s="41"/>
      <c r="C460" s="42"/>
      <c r="D460" s="219" t="s">
        <v>134</v>
      </c>
      <c r="E460" s="42"/>
      <c r="F460" s="220" t="s">
        <v>681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134</v>
      </c>
      <c r="AU460" s="19" t="s">
        <v>132</v>
      </c>
    </row>
    <row r="461" spans="1:51" s="13" customFormat="1" ht="12">
      <c r="A461" s="13"/>
      <c r="B461" s="224"/>
      <c r="C461" s="225"/>
      <c r="D461" s="226" t="s">
        <v>136</v>
      </c>
      <c r="E461" s="227" t="s">
        <v>19</v>
      </c>
      <c r="F461" s="228" t="s">
        <v>209</v>
      </c>
      <c r="G461" s="225"/>
      <c r="H461" s="227" t="s">
        <v>19</v>
      </c>
      <c r="I461" s="229"/>
      <c r="J461" s="225"/>
      <c r="K461" s="225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136</v>
      </c>
      <c r="AU461" s="234" t="s">
        <v>132</v>
      </c>
      <c r="AV461" s="13" t="s">
        <v>80</v>
      </c>
      <c r="AW461" s="13" t="s">
        <v>33</v>
      </c>
      <c r="AX461" s="13" t="s">
        <v>72</v>
      </c>
      <c r="AY461" s="234" t="s">
        <v>124</v>
      </c>
    </row>
    <row r="462" spans="1:51" s="14" customFormat="1" ht="12">
      <c r="A462" s="14"/>
      <c r="B462" s="235"/>
      <c r="C462" s="236"/>
      <c r="D462" s="226" t="s">
        <v>136</v>
      </c>
      <c r="E462" s="237" t="s">
        <v>19</v>
      </c>
      <c r="F462" s="238" t="s">
        <v>306</v>
      </c>
      <c r="G462" s="236"/>
      <c r="H462" s="239">
        <v>52.63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136</v>
      </c>
      <c r="AU462" s="245" t="s">
        <v>132</v>
      </c>
      <c r="AV462" s="14" t="s">
        <v>132</v>
      </c>
      <c r="AW462" s="14" t="s">
        <v>33</v>
      </c>
      <c r="AX462" s="14" t="s">
        <v>72</v>
      </c>
      <c r="AY462" s="245" t="s">
        <v>124</v>
      </c>
    </row>
    <row r="463" spans="1:51" s="14" customFormat="1" ht="12">
      <c r="A463" s="14"/>
      <c r="B463" s="235"/>
      <c r="C463" s="236"/>
      <c r="D463" s="226" t="s">
        <v>136</v>
      </c>
      <c r="E463" s="237" t="s">
        <v>19</v>
      </c>
      <c r="F463" s="238" t="s">
        <v>307</v>
      </c>
      <c r="G463" s="236"/>
      <c r="H463" s="239">
        <v>52.63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136</v>
      </c>
      <c r="AU463" s="245" t="s">
        <v>132</v>
      </c>
      <c r="AV463" s="14" t="s">
        <v>132</v>
      </c>
      <c r="AW463" s="14" t="s">
        <v>33</v>
      </c>
      <c r="AX463" s="14" t="s">
        <v>72</v>
      </c>
      <c r="AY463" s="245" t="s">
        <v>124</v>
      </c>
    </row>
    <row r="464" spans="1:51" s="15" customFormat="1" ht="12">
      <c r="A464" s="15"/>
      <c r="B464" s="246"/>
      <c r="C464" s="247"/>
      <c r="D464" s="226" t="s">
        <v>136</v>
      </c>
      <c r="E464" s="248" t="s">
        <v>19</v>
      </c>
      <c r="F464" s="249" t="s">
        <v>167</v>
      </c>
      <c r="G464" s="247"/>
      <c r="H464" s="250">
        <v>105.26</v>
      </c>
      <c r="I464" s="251"/>
      <c r="J464" s="247"/>
      <c r="K464" s="247"/>
      <c r="L464" s="252"/>
      <c r="M464" s="279"/>
      <c r="N464" s="280"/>
      <c r="O464" s="280"/>
      <c r="P464" s="280"/>
      <c r="Q464" s="280"/>
      <c r="R464" s="280"/>
      <c r="S464" s="280"/>
      <c r="T464" s="28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6" t="s">
        <v>136</v>
      </c>
      <c r="AU464" s="256" t="s">
        <v>132</v>
      </c>
      <c r="AV464" s="15" t="s">
        <v>131</v>
      </c>
      <c r="AW464" s="15" t="s">
        <v>33</v>
      </c>
      <c r="AX464" s="15" t="s">
        <v>80</v>
      </c>
      <c r="AY464" s="256" t="s">
        <v>124</v>
      </c>
    </row>
    <row r="465" spans="1:31" s="2" customFormat="1" ht="6.95" customHeight="1">
      <c r="A465" s="40"/>
      <c r="B465" s="61"/>
      <c r="C465" s="62"/>
      <c r="D465" s="62"/>
      <c r="E465" s="62"/>
      <c r="F465" s="62"/>
      <c r="G465" s="62"/>
      <c r="H465" s="62"/>
      <c r="I465" s="62"/>
      <c r="J465" s="62"/>
      <c r="K465" s="62"/>
      <c r="L465" s="46"/>
      <c r="M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</row>
  </sheetData>
  <sheetProtection password="C75F" sheet="1" objects="1" scenarios="1" formatColumns="0" formatRows="0" autoFilter="0"/>
  <autoFilter ref="C94:K464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2_02/113106123"/>
    <hyperlink ref="F103" r:id="rId2" display="https://podminky.urs.cz/item/CS_URS_2022_02/132112131"/>
    <hyperlink ref="F106" r:id="rId3" display="https://podminky.urs.cz/item/CS_URS_2022_02/174111101"/>
    <hyperlink ref="F111" r:id="rId4" display="https://podminky.urs.cz/item/CS_URS_2022_02/596211110"/>
    <hyperlink ref="F114" r:id="rId5" display="https://podminky.urs.cz/item/CS_URS_2022_02/411388531"/>
    <hyperlink ref="F120" r:id="rId6" display="https://podminky.urs.cz/item/CS_URS_2022_02/621131121"/>
    <hyperlink ref="F122" r:id="rId7" display="https://podminky.urs.cz/item/CS_URS_2022_02/621131121"/>
    <hyperlink ref="F126" r:id="rId8" display="https://podminky.urs.cz/item/CS_URS_2022_02/621142001"/>
    <hyperlink ref="F128" r:id="rId9" display="https://podminky.urs.cz/item/CS_URS_2022_02/621331121"/>
    <hyperlink ref="F130" r:id="rId10" display="https://podminky.urs.cz/item/CS_URS_2022_02/621531012"/>
    <hyperlink ref="F132" r:id="rId11" display="https://podminky.urs.cz/item/CS_URS_2022_02/622131121"/>
    <hyperlink ref="F134" r:id="rId12" display="https://podminky.urs.cz/item/CS_URS_2022_02/622135002"/>
    <hyperlink ref="F140" r:id="rId13" display="https://podminky.urs.cz/item/CS_URS_2022_02/622142001"/>
    <hyperlink ref="F146" r:id="rId14" display="https://podminky.urs.cz/item/CS_URS_2022_02/622525101"/>
    <hyperlink ref="F152" r:id="rId15" display="https://podminky.urs.cz/item/CS_URS_2022_02/622525203"/>
    <hyperlink ref="F160" r:id="rId16" display="https://podminky.urs.cz/item/CS_URS_2022_02/622531012"/>
    <hyperlink ref="F162" r:id="rId17" display="https://podminky.urs.cz/item/CS_URS_2022_02/631319222"/>
    <hyperlink ref="F168" r:id="rId18" display="https://podminky.urs.cz/item/CS_URS_2022_02/632452519"/>
    <hyperlink ref="F170" r:id="rId19" display="https://podminky.urs.cz/item/CS_URS_2022_02/632452591"/>
    <hyperlink ref="F173" r:id="rId20" display="https://podminky.urs.cz/item/CS_URS_2022_02/632481213"/>
    <hyperlink ref="F179" r:id="rId21" display="https://podminky.urs.cz/item/CS_URS_2022_02/634112123"/>
    <hyperlink ref="F195" r:id="rId22" display="https://podminky.urs.cz/item/CS_URS_2022_02/949101111"/>
    <hyperlink ref="F198" r:id="rId23" display="https://podminky.urs.cz/item/CS_URS_2022_02/952901114"/>
    <hyperlink ref="F201" r:id="rId24" display="https://podminky.urs.cz/item/CS_URS_2022_02/965042141"/>
    <hyperlink ref="F207" r:id="rId25" display="https://podminky.urs.cz/item/CS_URS_2022_02/965081213"/>
    <hyperlink ref="F213" r:id="rId26" display="https://podminky.urs.cz/item/CS_URS_2022_02/965081611"/>
    <hyperlink ref="F219" r:id="rId27" display="https://podminky.urs.cz/item/CS_URS_2022_02/978035127"/>
    <hyperlink ref="F227" r:id="rId28" display="https://podminky.urs.cz/item/CS_URS_2022_02/979054451"/>
    <hyperlink ref="F230" r:id="rId29" display="https://podminky.urs.cz/item/CS_URS_2022_02/997013114"/>
    <hyperlink ref="F232" r:id="rId30" display="https://podminky.urs.cz/item/CS_URS_2022_02/997013501"/>
    <hyperlink ref="F234" r:id="rId31" display="https://podminky.urs.cz/item/CS_URS_2022_02/997013509"/>
    <hyperlink ref="F238" r:id="rId32" display="https://podminky.urs.cz/item/CS_URS_2022_02/997013609"/>
    <hyperlink ref="F241" r:id="rId33" display="https://podminky.urs.cz/item/CS_URS_2022_02/997013631"/>
    <hyperlink ref="F245" r:id="rId34" display="https://podminky.urs.cz/item/CS_URS_2022_02/998011002"/>
    <hyperlink ref="F249" r:id="rId35" display="https://podminky.urs.cz/item/CS_URS_2022_02/711111001"/>
    <hyperlink ref="F253" r:id="rId36" display="https://podminky.urs.cz/item/CS_URS_2022_02/711191011"/>
    <hyperlink ref="F258" r:id="rId37" display="https://podminky.urs.cz/item/CS_URS_2022_02/711131811"/>
    <hyperlink ref="F264" r:id="rId38" display="https://podminky.urs.cz/item/CS_URS_2022_02/711131821"/>
    <hyperlink ref="F270" r:id="rId39" display="https://podminky.urs.cz/item/CS_URS_2022_02/711191201"/>
    <hyperlink ref="F274" r:id="rId40" display="https://podminky.urs.cz/item/CS_URS_2022_02/711199101"/>
    <hyperlink ref="F282" r:id="rId41" display="https://podminky.urs.cz/item/CS_URS_2022_02/998711202"/>
    <hyperlink ref="F285" r:id="rId42" display="https://podminky.urs.cz/item/CS_URS_2022_02/713131141"/>
    <hyperlink ref="F293" r:id="rId43" display="https://podminky.urs.cz/item/CS_URS_2022_02/998713202"/>
    <hyperlink ref="F297" r:id="rId44" display="https://podminky.urs.cz/item/CS_URS_2022_02/721241102"/>
    <hyperlink ref="F299" r:id="rId45" display="https://podminky.urs.cz/item/CS_URS_2022_02/721242804"/>
    <hyperlink ref="F301" r:id="rId46" display="https://podminky.urs.cz/item/CS_URS_2022_02/998721202"/>
    <hyperlink ref="F304" r:id="rId47" display="https://podminky.urs.cz/item/CS_URS_2022_02/764004861"/>
    <hyperlink ref="F317" r:id="rId48" display="https://podminky.urs.cz/item/CS_URS_2022_02/764548423"/>
    <hyperlink ref="F325" r:id="rId49" display="https://podminky.urs.cz/item/CS_URS_2022_02/998764202"/>
    <hyperlink ref="F331" r:id="rId50" display="https://podminky.urs.cz/item/CS_URS_2022_02/767161813"/>
    <hyperlink ref="F337" r:id="rId51" display="https://podminky.urs.cz/item/CS_URS_2022_02/767161814"/>
    <hyperlink ref="F343" r:id="rId52" display="https://podminky.urs.cz/item/CS_URS_2022_02/767163111"/>
    <hyperlink ref="F360" r:id="rId53" display="https://podminky.urs.cz/item/CS_URS_2022_02/767163111"/>
    <hyperlink ref="F377" r:id="rId54" display="https://podminky.urs.cz/item/CS_URS_2022_02/767163111"/>
    <hyperlink ref="F409" r:id="rId55" display="https://podminky.urs.cz/item/CS_URS_2022_02/767995111"/>
    <hyperlink ref="F420" r:id="rId56" display="https://podminky.urs.cz/item/CS_URS_2022_02/998767202"/>
    <hyperlink ref="F423" r:id="rId57" display="https://podminky.urs.cz/item/CS_URS_2022_02/771474114"/>
    <hyperlink ref="F432" r:id="rId58" display="https://podminky.urs.cz/item/CS_URS_2022_02/771574263"/>
    <hyperlink ref="F438" r:id="rId59" display="https://podminky.urs.cz/item/CS_URS_2022_02/771577114"/>
    <hyperlink ref="F440" r:id="rId60" display="https://podminky.urs.cz/item/CS_URS_2022_02/771591115"/>
    <hyperlink ref="F442" r:id="rId61" display="https://podminky.urs.cz/item/CS_URS_2022_02/771592011"/>
    <hyperlink ref="F444" r:id="rId62" display="https://podminky.urs.cz/item/CS_URS_2022_02/998771202"/>
    <hyperlink ref="F447" r:id="rId63" display="https://podminky.urs.cz/item/CS_URS_2022_02/777991921"/>
    <hyperlink ref="F451" r:id="rId64" display="https://podminky.urs.cz/item/CS_URS_2022_02/998777202"/>
    <hyperlink ref="F454" r:id="rId65" display="https://podminky.urs.cz/item/CS_URS_2022_02/783306801"/>
    <hyperlink ref="F460" r:id="rId66" display="https://podminky.urs.cz/item/CS_URS_2022_02/7839068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balkonu, domov pro seniory Česká Třebová - balkony 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682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20. 12. 2022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ROUND((SUM(BE81:BE84)),2)</f>
        <v>0</v>
      </c>
      <c r="G33" s="40"/>
      <c r="H33" s="40"/>
      <c r="I33" s="150">
        <v>0.21</v>
      </c>
      <c r="J33" s="149">
        <f>ROUND(((SUM(BE81:BE84))*I33),2)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ROUND((SUM(BF81:BF84)),2)</f>
        <v>0</v>
      </c>
      <c r="G34" s="40"/>
      <c r="H34" s="40"/>
      <c r="I34" s="150">
        <v>0.15</v>
      </c>
      <c r="J34" s="149">
        <f>ROUND(((SUM(BF81:BF84))*I34),2)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ROUND((SUM(BH81:BH84)),2)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balkonu, domov pro seniory Česká Třebová - balkony 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Česká Třebová</v>
      </c>
      <c r="G52" s="42"/>
      <c r="H52" s="42"/>
      <c r="I52" s="34" t="s">
        <v>23</v>
      </c>
      <c r="J52" s="74" t="str">
        <f>IF(J12="","",J12)</f>
        <v>20. 12. 2022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Česká Třebová</v>
      </c>
      <c r="G54" s="42"/>
      <c r="H54" s="42"/>
      <c r="I54" s="34" t="s">
        <v>31</v>
      </c>
      <c r="J54" s="38" t="str">
        <f>E21</f>
        <v>Fplan projekty a stavby s. r. 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683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684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109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Rekonstrukce balkonu, domov pro seniory Česká Třebová - balkony B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87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 02 - VRN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Česká Třebová</v>
      </c>
      <c r="G75" s="42"/>
      <c r="H75" s="42"/>
      <c r="I75" s="34" t="s">
        <v>23</v>
      </c>
      <c r="J75" s="74" t="str">
        <f>IF(J12="","",J12)</f>
        <v>20. 12. 2022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25</v>
      </c>
      <c r="D77" s="42"/>
      <c r="E77" s="42"/>
      <c r="F77" s="29" t="str">
        <f>E15</f>
        <v>Město Česká Třebová</v>
      </c>
      <c r="G77" s="42"/>
      <c r="H77" s="42"/>
      <c r="I77" s="34" t="s">
        <v>31</v>
      </c>
      <c r="J77" s="38" t="str">
        <f>E21</f>
        <v>Fplan projekty a stavby s. r. 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110</v>
      </c>
      <c r="D80" s="182" t="s">
        <v>57</v>
      </c>
      <c r="E80" s="182" t="s">
        <v>53</v>
      </c>
      <c r="F80" s="182" t="s">
        <v>54</v>
      </c>
      <c r="G80" s="182" t="s">
        <v>111</v>
      </c>
      <c r="H80" s="182" t="s">
        <v>112</v>
      </c>
      <c r="I80" s="182" t="s">
        <v>113</v>
      </c>
      <c r="J80" s="182" t="s">
        <v>91</v>
      </c>
      <c r="K80" s="183" t="s">
        <v>114</v>
      </c>
      <c r="L80" s="184"/>
      <c r="M80" s="94" t="s">
        <v>19</v>
      </c>
      <c r="N80" s="95" t="s">
        <v>42</v>
      </c>
      <c r="O80" s="95" t="s">
        <v>115</v>
      </c>
      <c r="P80" s="95" t="s">
        <v>116</v>
      </c>
      <c r="Q80" s="95" t="s">
        <v>117</v>
      </c>
      <c r="R80" s="95" t="s">
        <v>118</v>
      </c>
      <c r="S80" s="95" t="s">
        <v>119</v>
      </c>
      <c r="T80" s="96" t="s">
        <v>120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121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92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83</v>
      </c>
      <c r="F82" s="193" t="s">
        <v>685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152</v>
      </c>
      <c r="AT82" s="202" t="s">
        <v>71</v>
      </c>
      <c r="AU82" s="202" t="s">
        <v>72</v>
      </c>
      <c r="AY82" s="201" t="s">
        <v>124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686</v>
      </c>
      <c r="F83" s="204" t="s">
        <v>687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P84</f>
        <v>0</v>
      </c>
      <c r="Q83" s="198"/>
      <c r="R83" s="199">
        <f>R84</f>
        <v>0</v>
      </c>
      <c r="S83" s="198"/>
      <c r="T83" s="20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152</v>
      </c>
      <c r="AT83" s="202" t="s">
        <v>71</v>
      </c>
      <c r="AU83" s="202" t="s">
        <v>80</v>
      </c>
      <c r="AY83" s="201" t="s">
        <v>124</v>
      </c>
      <c r="BK83" s="203">
        <f>BK84</f>
        <v>0</v>
      </c>
    </row>
    <row r="84" spans="1:65" s="2" customFormat="1" ht="16.5" customHeight="1">
      <c r="A84" s="40"/>
      <c r="B84" s="41"/>
      <c r="C84" s="206" t="s">
        <v>80</v>
      </c>
      <c r="D84" s="206" t="s">
        <v>126</v>
      </c>
      <c r="E84" s="207" t="s">
        <v>688</v>
      </c>
      <c r="F84" s="208" t="s">
        <v>687</v>
      </c>
      <c r="G84" s="209" t="s">
        <v>455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82" t="s">
        <v>19</v>
      </c>
      <c r="N84" s="283" t="s">
        <v>44</v>
      </c>
      <c r="O84" s="284"/>
      <c r="P84" s="285">
        <f>O84*H84</f>
        <v>0</v>
      </c>
      <c r="Q84" s="285">
        <v>0</v>
      </c>
      <c r="R84" s="285">
        <f>Q84*H84</f>
        <v>0</v>
      </c>
      <c r="S84" s="285">
        <v>0</v>
      </c>
      <c r="T84" s="28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689</v>
      </c>
      <c r="AT84" s="217" t="s">
        <v>126</v>
      </c>
      <c r="AU84" s="217" t="s">
        <v>132</v>
      </c>
      <c r="AY84" s="19" t="s">
        <v>124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132</v>
      </c>
      <c r="BK84" s="218">
        <f>ROUND(I84*H84,2)</f>
        <v>0</v>
      </c>
      <c r="BL84" s="19" t="s">
        <v>689</v>
      </c>
      <c r="BM84" s="217" t="s">
        <v>690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75F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691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692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693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694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695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696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697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698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699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700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701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79</v>
      </c>
      <c r="F18" s="298" t="s">
        <v>702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703</v>
      </c>
      <c r="F19" s="298" t="s">
        <v>704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705</v>
      </c>
      <c r="F20" s="298" t="s">
        <v>706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84</v>
      </c>
      <c r="F21" s="298" t="s">
        <v>707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708</v>
      </c>
      <c r="F22" s="298" t="s">
        <v>709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710</v>
      </c>
      <c r="F23" s="298" t="s">
        <v>711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712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713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714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715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716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717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718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719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720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110</v>
      </c>
      <c r="F36" s="298"/>
      <c r="G36" s="298" t="s">
        <v>721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722</v>
      </c>
      <c r="F37" s="298"/>
      <c r="G37" s="298" t="s">
        <v>723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53</v>
      </c>
      <c r="F38" s="298"/>
      <c r="G38" s="298" t="s">
        <v>724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54</v>
      </c>
      <c r="F39" s="298"/>
      <c r="G39" s="298" t="s">
        <v>725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111</v>
      </c>
      <c r="F40" s="298"/>
      <c r="G40" s="298" t="s">
        <v>726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112</v>
      </c>
      <c r="F41" s="298"/>
      <c r="G41" s="298" t="s">
        <v>727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728</v>
      </c>
      <c r="F42" s="298"/>
      <c r="G42" s="298" t="s">
        <v>729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730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731</v>
      </c>
      <c r="F44" s="298"/>
      <c r="G44" s="298" t="s">
        <v>732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114</v>
      </c>
      <c r="F45" s="298"/>
      <c r="G45" s="298" t="s">
        <v>733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734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735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736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737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738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739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740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741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742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743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744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745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746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747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748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749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750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751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752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753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754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755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756</v>
      </c>
      <c r="D76" s="316"/>
      <c r="E76" s="316"/>
      <c r="F76" s="316" t="s">
        <v>757</v>
      </c>
      <c r="G76" s="317"/>
      <c r="H76" s="316" t="s">
        <v>54</v>
      </c>
      <c r="I76" s="316" t="s">
        <v>57</v>
      </c>
      <c r="J76" s="316" t="s">
        <v>758</v>
      </c>
      <c r="K76" s="315"/>
    </row>
    <row r="77" spans="2:11" s="1" customFormat="1" ht="17.25" customHeight="1">
      <c r="B77" s="313"/>
      <c r="C77" s="318" t="s">
        <v>759</v>
      </c>
      <c r="D77" s="318"/>
      <c r="E77" s="318"/>
      <c r="F77" s="319" t="s">
        <v>760</v>
      </c>
      <c r="G77" s="320"/>
      <c r="H77" s="318"/>
      <c r="I77" s="318"/>
      <c r="J77" s="318" t="s">
        <v>761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53</v>
      </c>
      <c r="D79" s="323"/>
      <c r="E79" s="323"/>
      <c r="F79" s="324" t="s">
        <v>762</v>
      </c>
      <c r="G79" s="325"/>
      <c r="H79" s="301" t="s">
        <v>763</v>
      </c>
      <c r="I79" s="301" t="s">
        <v>764</v>
      </c>
      <c r="J79" s="301">
        <v>20</v>
      </c>
      <c r="K79" s="315"/>
    </row>
    <row r="80" spans="2:11" s="1" customFormat="1" ht="15" customHeight="1">
      <c r="B80" s="313"/>
      <c r="C80" s="301" t="s">
        <v>765</v>
      </c>
      <c r="D80" s="301"/>
      <c r="E80" s="301"/>
      <c r="F80" s="324" t="s">
        <v>762</v>
      </c>
      <c r="G80" s="325"/>
      <c r="H80" s="301" t="s">
        <v>766</v>
      </c>
      <c r="I80" s="301" t="s">
        <v>764</v>
      </c>
      <c r="J80" s="301">
        <v>120</v>
      </c>
      <c r="K80" s="315"/>
    </row>
    <row r="81" spans="2:11" s="1" customFormat="1" ht="15" customHeight="1">
      <c r="B81" s="326"/>
      <c r="C81" s="301" t="s">
        <v>767</v>
      </c>
      <c r="D81" s="301"/>
      <c r="E81" s="301"/>
      <c r="F81" s="324" t="s">
        <v>768</v>
      </c>
      <c r="G81" s="325"/>
      <c r="H81" s="301" t="s">
        <v>769</v>
      </c>
      <c r="I81" s="301" t="s">
        <v>764</v>
      </c>
      <c r="J81" s="301">
        <v>50</v>
      </c>
      <c r="K81" s="315"/>
    </row>
    <row r="82" spans="2:11" s="1" customFormat="1" ht="15" customHeight="1">
      <c r="B82" s="326"/>
      <c r="C82" s="301" t="s">
        <v>770</v>
      </c>
      <c r="D82" s="301"/>
      <c r="E82" s="301"/>
      <c r="F82" s="324" t="s">
        <v>762</v>
      </c>
      <c r="G82" s="325"/>
      <c r="H82" s="301" t="s">
        <v>771</v>
      </c>
      <c r="I82" s="301" t="s">
        <v>772</v>
      </c>
      <c r="J82" s="301"/>
      <c r="K82" s="315"/>
    </row>
    <row r="83" spans="2:11" s="1" customFormat="1" ht="15" customHeight="1">
      <c r="B83" s="326"/>
      <c r="C83" s="327" t="s">
        <v>773</v>
      </c>
      <c r="D83" s="327"/>
      <c r="E83" s="327"/>
      <c r="F83" s="328" t="s">
        <v>768</v>
      </c>
      <c r="G83" s="327"/>
      <c r="H83" s="327" t="s">
        <v>774</v>
      </c>
      <c r="I83" s="327" t="s">
        <v>764</v>
      </c>
      <c r="J83" s="327">
        <v>15</v>
      </c>
      <c r="K83" s="315"/>
    </row>
    <row r="84" spans="2:11" s="1" customFormat="1" ht="15" customHeight="1">
      <c r="B84" s="326"/>
      <c r="C84" s="327" t="s">
        <v>775</v>
      </c>
      <c r="D84" s="327"/>
      <c r="E84" s="327"/>
      <c r="F84" s="328" t="s">
        <v>768</v>
      </c>
      <c r="G84" s="327"/>
      <c r="H84" s="327" t="s">
        <v>776</v>
      </c>
      <c r="I84" s="327" t="s">
        <v>764</v>
      </c>
      <c r="J84" s="327">
        <v>15</v>
      </c>
      <c r="K84" s="315"/>
    </row>
    <row r="85" spans="2:11" s="1" customFormat="1" ht="15" customHeight="1">
      <c r="B85" s="326"/>
      <c r="C85" s="327" t="s">
        <v>777</v>
      </c>
      <c r="D85" s="327"/>
      <c r="E85" s="327"/>
      <c r="F85" s="328" t="s">
        <v>768</v>
      </c>
      <c r="G85" s="327"/>
      <c r="H85" s="327" t="s">
        <v>778</v>
      </c>
      <c r="I85" s="327" t="s">
        <v>764</v>
      </c>
      <c r="J85" s="327">
        <v>20</v>
      </c>
      <c r="K85" s="315"/>
    </row>
    <row r="86" spans="2:11" s="1" customFormat="1" ht="15" customHeight="1">
      <c r="B86" s="326"/>
      <c r="C86" s="327" t="s">
        <v>779</v>
      </c>
      <c r="D86" s="327"/>
      <c r="E86" s="327"/>
      <c r="F86" s="328" t="s">
        <v>768</v>
      </c>
      <c r="G86" s="327"/>
      <c r="H86" s="327" t="s">
        <v>780</v>
      </c>
      <c r="I86" s="327" t="s">
        <v>764</v>
      </c>
      <c r="J86" s="327">
        <v>20</v>
      </c>
      <c r="K86" s="315"/>
    </row>
    <row r="87" spans="2:11" s="1" customFormat="1" ht="15" customHeight="1">
      <c r="B87" s="326"/>
      <c r="C87" s="301" t="s">
        <v>781</v>
      </c>
      <c r="D87" s="301"/>
      <c r="E87" s="301"/>
      <c r="F87" s="324" t="s">
        <v>768</v>
      </c>
      <c r="G87" s="325"/>
      <c r="H87" s="301" t="s">
        <v>782</v>
      </c>
      <c r="I87" s="301" t="s">
        <v>764</v>
      </c>
      <c r="J87" s="301">
        <v>50</v>
      </c>
      <c r="K87" s="315"/>
    </row>
    <row r="88" spans="2:11" s="1" customFormat="1" ht="15" customHeight="1">
      <c r="B88" s="326"/>
      <c r="C88" s="301" t="s">
        <v>783</v>
      </c>
      <c r="D88" s="301"/>
      <c r="E88" s="301"/>
      <c r="F88" s="324" t="s">
        <v>768</v>
      </c>
      <c r="G88" s="325"/>
      <c r="H88" s="301" t="s">
        <v>784</v>
      </c>
      <c r="I88" s="301" t="s">
        <v>764</v>
      </c>
      <c r="J88" s="301">
        <v>20</v>
      </c>
      <c r="K88" s="315"/>
    </row>
    <row r="89" spans="2:11" s="1" customFormat="1" ht="15" customHeight="1">
      <c r="B89" s="326"/>
      <c r="C89" s="301" t="s">
        <v>785</v>
      </c>
      <c r="D89" s="301"/>
      <c r="E89" s="301"/>
      <c r="F89" s="324" t="s">
        <v>768</v>
      </c>
      <c r="G89" s="325"/>
      <c r="H89" s="301" t="s">
        <v>786</v>
      </c>
      <c r="I89" s="301" t="s">
        <v>764</v>
      </c>
      <c r="J89" s="301">
        <v>20</v>
      </c>
      <c r="K89" s="315"/>
    </row>
    <row r="90" spans="2:11" s="1" customFormat="1" ht="15" customHeight="1">
      <c r="B90" s="326"/>
      <c r="C90" s="301" t="s">
        <v>787</v>
      </c>
      <c r="D90" s="301"/>
      <c r="E90" s="301"/>
      <c r="F90" s="324" t="s">
        <v>768</v>
      </c>
      <c r="G90" s="325"/>
      <c r="H90" s="301" t="s">
        <v>788</v>
      </c>
      <c r="I90" s="301" t="s">
        <v>764</v>
      </c>
      <c r="J90" s="301">
        <v>50</v>
      </c>
      <c r="K90" s="315"/>
    </row>
    <row r="91" spans="2:11" s="1" customFormat="1" ht="15" customHeight="1">
      <c r="B91" s="326"/>
      <c r="C91" s="301" t="s">
        <v>789</v>
      </c>
      <c r="D91" s="301"/>
      <c r="E91" s="301"/>
      <c r="F91" s="324" t="s">
        <v>768</v>
      </c>
      <c r="G91" s="325"/>
      <c r="H91" s="301" t="s">
        <v>789</v>
      </c>
      <c r="I91" s="301" t="s">
        <v>764</v>
      </c>
      <c r="J91" s="301">
        <v>50</v>
      </c>
      <c r="K91" s="315"/>
    </row>
    <row r="92" spans="2:11" s="1" customFormat="1" ht="15" customHeight="1">
      <c r="B92" s="326"/>
      <c r="C92" s="301" t="s">
        <v>790</v>
      </c>
      <c r="D92" s="301"/>
      <c r="E92" s="301"/>
      <c r="F92" s="324" t="s">
        <v>768</v>
      </c>
      <c r="G92" s="325"/>
      <c r="H92" s="301" t="s">
        <v>791</v>
      </c>
      <c r="I92" s="301" t="s">
        <v>764</v>
      </c>
      <c r="J92" s="301">
        <v>255</v>
      </c>
      <c r="K92" s="315"/>
    </row>
    <row r="93" spans="2:11" s="1" customFormat="1" ht="15" customHeight="1">
      <c r="B93" s="326"/>
      <c r="C93" s="301" t="s">
        <v>792</v>
      </c>
      <c r="D93" s="301"/>
      <c r="E93" s="301"/>
      <c r="F93" s="324" t="s">
        <v>762</v>
      </c>
      <c r="G93" s="325"/>
      <c r="H93" s="301" t="s">
        <v>793</v>
      </c>
      <c r="I93" s="301" t="s">
        <v>794</v>
      </c>
      <c r="J93" s="301"/>
      <c r="K93" s="315"/>
    </row>
    <row r="94" spans="2:11" s="1" customFormat="1" ht="15" customHeight="1">
      <c r="B94" s="326"/>
      <c r="C94" s="301" t="s">
        <v>795</v>
      </c>
      <c r="D94" s="301"/>
      <c r="E94" s="301"/>
      <c r="F94" s="324" t="s">
        <v>762</v>
      </c>
      <c r="G94" s="325"/>
      <c r="H94" s="301" t="s">
        <v>796</v>
      </c>
      <c r="I94" s="301" t="s">
        <v>797</v>
      </c>
      <c r="J94" s="301"/>
      <c r="K94" s="315"/>
    </row>
    <row r="95" spans="2:11" s="1" customFormat="1" ht="15" customHeight="1">
      <c r="B95" s="326"/>
      <c r="C95" s="301" t="s">
        <v>798</v>
      </c>
      <c r="D95" s="301"/>
      <c r="E95" s="301"/>
      <c r="F95" s="324" t="s">
        <v>762</v>
      </c>
      <c r="G95" s="325"/>
      <c r="H95" s="301" t="s">
        <v>798</v>
      </c>
      <c r="I95" s="301" t="s">
        <v>797</v>
      </c>
      <c r="J95" s="301"/>
      <c r="K95" s="315"/>
    </row>
    <row r="96" spans="2:11" s="1" customFormat="1" ht="15" customHeight="1">
      <c r="B96" s="326"/>
      <c r="C96" s="301" t="s">
        <v>38</v>
      </c>
      <c r="D96" s="301"/>
      <c r="E96" s="301"/>
      <c r="F96" s="324" t="s">
        <v>762</v>
      </c>
      <c r="G96" s="325"/>
      <c r="H96" s="301" t="s">
        <v>799</v>
      </c>
      <c r="I96" s="301" t="s">
        <v>797</v>
      </c>
      <c r="J96" s="301"/>
      <c r="K96" s="315"/>
    </row>
    <row r="97" spans="2:11" s="1" customFormat="1" ht="15" customHeight="1">
      <c r="B97" s="326"/>
      <c r="C97" s="301" t="s">
        <v>48</v>
      </c>
      <c r="D97" s="301"/>
      <c r="E97" s="301"/>
      <c r="F97" s="324" t="s">
        <v>762</v>
      </c>
      <c r="G97" s="325"/>
      <c r="H97" s="301" t="s">
        <v>800</v>
      </c>
      <c r="I97" s="301" t="s">
        <v>797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801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756</v>
      </c>
      <c r="D103" s="316"/>
      <c r="E103" s="316"/>
      <c r="F103" s="316" t="s">
        <v>757</v>
      </c>
      <c r="G103" s="317"/>
      <c r="H103" s="316" t="s">
        <v>54</v>
      </c>
      <c r="I103" s="316" t="s">
        <v>57</v>
      </c>
      <c r="J103" s="316" t="s">
        <v>758</v>
      </c>
      <c r="K103" s="315"/>
    </row>
    <row r="104" spans="2:11" s="1" customFormat="1" ht="17.25" customHeight="1">
      <c r="B104" s="313"/>
      <c r="C104" s="318" t="s">
        <v>759</v>
      </c>
      <c r="D104" s="318"/>
      <c r="E104" s="318"/>
      <c r="F104" s="319" t="s">
        <v>760</v>
      </c>
      <c r="G104" s="320"/>
      <c r="H104" s="318"/>
      <c r="I104" s="318"/>
      <c r="J104" s="318" t="s">
        <v>761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53</v>
      </c>
      <c r="D106" s="323"/>
      <c r="E106" s="323"/>
      <c r="F106" s="324" t="s">
        <v>762</v>
      </c>
      <c r="G106" s="301"/>
      <c r="H106" s="301" t="s">
        <v>802</v>
      </c>
      <c r="I106" s="301" t="s">
        <v>764</v>
      </c>
      <c r="J106" s="301">
        <v>20</v>
      </c>
      <c r="K106" s="315"/>
    </row>
    <row r="107" spans="2:11" s="1" customFormat="1" ht="15" customHeight="1">
      <c r="B107" s="313"/>
      <c r="C107" s="301" t="s">
        <v>765</v>
      </c>
      <c r="D107" s="301"/>
      <c r="E107" s="301"/>
      <c r="F107" s="324" t="s">
        <v>762</v>
      </c>
      <c r="G107" s="301"/>
      <c r="H107" s="301" t="s">
        <v>802</v>
      </c>
      <c r="I107" s="301" t="s">
        <v>764</v>
      </c>
      <c r="J107" s="301">
        <v>120</v>
      </c>
      <c r="K107" s="315"/>
    </row>
    <row r="108" spans="2:11" s="1" customFormat="1" ht="15" customHeight="1">
      <c r="B108" s="326"/>
      <c r="C108" s="301" t="s">
        <v>767</v>
      </c>
      <c r="D108" s="301"/>
      <c r="E108" s="301"/>
      <c r="F108" s="324" t="s">
        <v>768</v>
      </c>
      <c r="G108" s="301"/>
      <c r="H108" s="301" t="s">
        <v>802</v>
      </c>
      <c r="I108" s="301" t="s">
        <v>764</v>
      </c>
      <c r="J108" s="301">
        <v>50</v>
      </c>
      <c r="K108" s="315"/>
    </row>
    <row r="109" spans="2:11" s="1" customFormat="1" ht="15" customHeight="1">
      <c r="B109" s="326"/>
      <c r="C109" s="301" t="s">
        <v>770</v>
      </c>
      <c r="D109" s="301"/>
      <c r="E109" s="301"/>
      <c r="F109" s="324" t="s">
        <v>762</v>
      </c>
      <c r="G109" s="301"/>
      <c r="H109" s="301" t="s">
        <v>802</v>
      </c>
      <c r="I109" s="301" t="s">
        <v>772</v>
      </c>
      <c r="J109" s="301"/>
      <c r="K109" s="315"/>
    </row>
    <row r="110" spans="2:11" s="1" customFormat="1" ht="15" customHeight="1">
      <c r="B110" s="326"/>
      <c r="C110" s="301" t="s">
        <v>781</v>
      </c>
      <c r="D110" s="301"/>
      <c r="E110" s="301"/>
      <c r="F110" s="324" t="s">
        <v>768</v>
      </c>
      <c r="G110" s="301"/>
      <c r="H110" s="301" t="s">
        <v>802</v>
      </c>
      <c r="I110" s="301" t="s">
        <v>764</v>
      </c>
      <c r="J110" s="301">
        <v>50</v>
      </c>
      <c r="K110" s="315"/>
    </row>
    <row r="111" spans="2:11" s="1" customFormat="1" ht="15" customHeight="1">
      <c r="B111" s="326"/>
      <c r="C111" s="301" t="s">
        <v>789</v>
      </c>
      <c r="D111" s="301"/>
      <c r="E111" s="301"/>
      <c r="F111" s="324" t="s">
        <v>768</v>
      </c>
      <c r="G111" s="301"/>
      <c r="H111" s="301" t="s">
        <v>802</v>
      </c>
      <c r="I111" s="301" t="s">
        <v>764</v>
      </c>
      <c r="J111" s="301">
        <v>50</v>
      </c>
      <c r="K111" s="315"/>
    </row>
    <row r="112" spans="2:11" s="1" customFormat="1" ht="15" customHeight="1">
      <c r="B112" s="326"/>
      <c r="C112" s="301" t="s">
        <v>787</v>
      </c>
      <c r="D112" s="301"/>
      <c r="E112" s="301"/>
      <c r="F112" s="324" t="s">
        <v>768</v>
      </c>
      <c r="G112" s="301"/>
      <c r="H112" s="301" t="s">
        <v>802</v>
      </c>
      <c r="I112" s="301" t="s">
        <v>764</v>
      </c>
      <c r="J112" s="301">
        <v>50</v>
      </c>
      <c r="K112" s="315"/>
    </row>
    <row r="113" spans="2:11" s="1" customFormat="1" ht="15" customHeight="1">
      <c r="B113" s="326"/>
      <c r="C113" s="301" t="s">
        <v>53</v>
      </c>
      <c r="D113" s="301"/>
      <c r="E113" s="301"/>
      <c r="F113" s="324" t="s">
        <v>762</v>
      </c>
      <c r="G113" s="301"/>
      <c r="H113" s="301" t="s">
        <v>803</v>
      </c>
      <c r="I113" s="301" t="s">
        <v>764</v>
      </c>
      <c r="J113" s="301">
        <v>20</v>
      </c>
      <c r="K113" s="315"/>
    </row>
    <row r="114" spans="2:11" s="1" customFormat="1" ht="15" customHeight="1">
      <c r="B114" s="326"/>
      <c r="C114" s="301" t="s">
        <v>804</v>
      </c>
      <c r="D114" s="301"/>
      <c r="E114" s="301"/>
      <c r="F114" s="324" t="s">
        <v>762</v>
      </c>
      <c r="G114" s="301"/>
      <c r="H114" s="301" t="s">
        <v>805</v>
      </c>
      <c r="I114" s="301" t="s">
        <v>764</v>
      </c>
      <c r="J114" s="301">
        <v>120</v>
      </c>
      <c r="K114" s="315"/>
    </row>
    <row r="115" spans="2:11" s="1" customFormat="1" ht="15" customHeight="1">
      <c r="B115" s="326"/>
      <c r="C115" s="301" t="s">
        <v>38</v>
      </c>
      <c r="D115" s="301"/>
      <c r="E115" s="301"/>
      <c r="F115" s="324" t="s">
        <v>762</v>
      </c>
      <c r="G115" s="301"/>
      <c r="H115" s="301" t="s">
        <v>806</v>
      </c>
      <c r="I115" s="301" t="s">
        <v>797</v>
      </c>
      <c r="J115" s="301"/>
      <c r="K115" s="315"/>
    </row>
    <row r="116" spans="2:11" s="1" customFormat="1" ht="15" customHeight="1">
      <c r="B116" s="326"/>
      <c r="C116" s="301" t="s">
        <v>48</v>
      </c>
      <c r="D116" s="301"/>
      <c r="E116" s="301"/>
      <c r="F116" s="324" t="s">
        <v>762</v>
      </c>
      <c r="G116" s="301"/>
      <c r="H116" s="301" t="s">
        <v>807</v>
      </c>
      <c r="I116" s="301" t="s">
        <v>797</v>
      </c>
      <c r="J116" s="301"/>
      <c r="K116" s="315"/>
    </row>
    <row r="117" spans="2:11" s="1" customFormat="1" ht="15" customHeight="1">
      <c r="B117" s="326"/>
      <c r="C117" s="301" t="s">
        <v>57</v>
      </c>
      <c r="D117" s="301"/>
      <c r="E117" s="301"/>
      <c r="F117" s="324" t="s">
        <v>762</v>
      </c>
      <c r="G117" s="301"/>
      <c r="H117" s="301" t="s">
        <v>808</v>
      </c>
      <c r="I117" s="301" t="s">
        <v>809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810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756</v>
      </c>
      <c r="D123" s="316"/>
      <c r="E123" s="316"/>
      <c r="F123" s="316" t="s">
        <v>757</v>
      </c>
      <c r="G123" s="317"/>
      <c r="H123" s="316" t="s">
        <v>54</v>
      </c>
      <c r="I123" s="316" t="s">
        <v>57</v>
      </c>
      <c r="J123" s="316" t="s">
        <v>758</v>
      </c>
      <c r="K123" s="345"/>
    </row>
    <row r="124" spans="2:11" s="1" customFormat="1" ht="17.25" customHeight="1">
      <c r="B124" s="344"/>
      <c r="C124" s="318" t="s">
        <v>759</v>
      </c>
      <c r="D124" s="318"/>
      <c r="E124" s="318"/>
      <c r="F124" s="319" t="s">
        <v>760</v>
      </c>
      <c r="G124" s="320"/>
      <c r="H124" s="318"/>
      <c r="I124" s="318"/>
      <c r="J124" s="318" t="s">
        <v>761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765</v>
      </c>
      <c r="D126" s="323"/>
      <c r="E126" s="323"/>
      <c r="F126" s="324" t="s">
        <v>762</v>
      </c>
      <c r="G126" s="301"/>
      <c r="H126" s="301" t="s">
        <v>802</v>
      </c>
      <c r="I126" s="301" t="s">
        <v>764</v>
      </c>
      <c r="J126" s="301">
        <v>120</v>
      </c>
      <c r="K126" s="349"/>
    </row>
    <row r="127" spans="2:11" s="1" customFormat="1" ht="15" customHeight="1">
      <c r="B127" s="346"/>
      <c r="C127" s="301" t="s">
        <v>811</v>
      </c>
      <c r="D127" s="301"/>
      <c r="E127" s="301"/>
      <c r="F127" s="324" t="s">
        <v>762</v>
      </c>
      <c r="G127" s="301"/>
      <c r="H127" s="301" t="s">
        <v>812</v>
      </c>
      <c r="I127" s="301" t="s">
        <v>764</v>
      </c>
      <c r="J127" s="301" t="s">
        <v>813</v>
      </c>
      <c r="K127" s="349"/>
    </row>
    <row r="128" spans="2:11" s="1" customFormat="1" ht="15" customHeight="1">
      <c r="B128" s="346"/>
      <c r="C128" s="301" t="s">
        <v>710</v>
      </c>
      <c r="D128" s="301"/>
      <c r="E128" s="301"/>
      <c r="F128" s="324" t="s">
        <v>762</v>
      </c>
      <c r="G128" s="301"/>
      <c r="H128" s="301" t="s">
        <v>814</v>
      </c>
      <c r="I128" s="301" t="s">
        <v>764</v>
      </c>
      <c r="J128" s="301" t="s">
        <v>813</v>
      </c>
      <c r="K128" s="349"/>
    </row>
    <row r="129" spans="2:11" s="1" customFormat="1" ht="15" customHeight="1">
      <c r="B129" s="346"/>
      <c r="C129" s="301" t="s">
        <v>773</v>
      </c>
      <c r="D129" s="301"/>
      <c r="E129" s="301"/>
      <c r="F129" s="324" t="s">
        <v>768</v>
      </c>
      <c r="G129" s="301"/>
      <c r="H129" s="301" t="s">
        <v>774</v>
      </c>
      <c r="I129" s="301" t="s">
        <v>764</v>
      </c>
      <c r="J129" s="301">
        <v>15</v>
      </c>
      <c r="K129" s="349"/>
    </row>
    <row r="130" spans="2:11" s="1" customFormat="1" ht="15" customHeight="1">
      <c r="B130" s="346"/>
      <c r="C130" s="327" t="s">
        <v>775</v>
      </c>
      <c r="D130" s="327"/>
      <c r="E130" s="327"/>
      <c r="F130" s="328" t="s">
        <v>768</v>
      </c>
      <c r="G130" s="327"/>
      <c r="H130" s="327" t="s">
        <v>776</v>
      </c>
      <c r="I130" s="327" t="s">
        <v>764</v>
      </c>
      <c r="J130" s="327">
        <v>15</v>
      </c>
      <c r="K130" s="349"/>
    </row>
    <row r="131" spans="2:11" s="1" customFormat="1" ht="15" customHeight="1">
      <c r="B131" s="346"/>
      <c r="C131" s="327" t="s">
        <v>777</v>
      </c>
      <c r="D131" s="327"/>
      <c r="E131" s="327"/>
      <c r="F131" s="328" t="s">
        <v>768</v>
      </c>
      <c r="G131" s="327"/>
      <c r="H131" s="327" t="s">
        <v>778</v>
      </c>
      <c r="I131" s="327" t="s">
        <v>764</v>
      </c>
      <c r="J131" s="327">
        <v>20</v>
      </c>
      <c r="K131" s="349"/>
    </row>
    <row r="132" spans="2:11" s="1" customFormat="1" ht="15" customHeight="1">
      <c r="B132" s="346"/>
      <c r="C132" s="327" t="s">
        <v>779</v>
      </c>
      <c r="D132" s="327"/>
      <c r="E132" s="327"/>
      <c r="F132" s="328" t="s">
        <v>768</v>
      </c>
      <c r="G132" s="327"/>
      <c r="H132" s="327" t="s">
        <v>780</v>
      </c>
      <c r="I132" s="327" t="s">
        <v>764</v>
      </c>
      <c r="J132" s="327">
        <v>20</v>
      </c>
      <c r="K132" s="349"/>
    </row>
    <row r="133" spans="2:11" s="1" customFormat="1" ht="15" customHeight="1">
      <c r="B133" s="346"/>
      <c r="C133" s="301" t="s">
        <v>767</v>
      </c>
      <c r="D133" s="301"/>
      <c r="E133" s="301"/>
      <c r="F133" s="324" t="s">
        <v>768</v>
      </c>
      <c r="G133" s="301"/>
      <c r="H133" s="301" t="s">
        <v>802</v>
      </c>
      <c r="I133" s="301" t="s">
        <v>764</v>
      </c>
      <c r="J133" s="301">
        <v>50</v>
      </c>
      <c r="K133" s="349"/>
    </row>
    <row r="134" spans="2:11" s="1" customFormat="1" ht="15" customHeight="1">
      <c r="B134" s="346"/>
      <c r="C134" s="301" t="s">
        <v>781</v>
      </c>
      <c r="D134" s="301"/>
      <c r="E134" s="301"/>
      <c r="F134" s="324" t="s">
        <v>768</v>
      </c>
      <c r="G134" s="301"/>
      <c r="H134" s="301" t="s">
        <v>802</v>
      </c>
      <c r="I134" s="301" t="s">
        <v>764</v>
      </c>
      <c r="J134" s="301">
        <v>50</v>
      </c>
      <c r="K134" s="349"/>
    </row>
    <row r="135" spans="2:11" s="1" customFormat="1" ht="15" customHeight="1">
      <c r="B135" s="346"/>
      <c r="C135" s="301" t="s">
        <v>787</v>
      </c>
      <c r="D135" s="301"/>
      <c r="E135" s="301"/>
      <c r="F135" s="324" t="s">
        <v>768</v>
      </c>
      <c r="G135" s="301"/>
      <c r="H135" s="301" t="s">
        <v>802</v>
      </c>
      <c r="I135" s="301" t="s">
        <v>764</v>
      </c>
      <c r="J135" s="301">
        <v>50</v>
      </c>
      <c r="K135" s="349"/>
    </row>
    <row r="136" spans="2:11" s="1" customFormat="1" ht="15" customHeight="1">
      <c r="B136" s="346"/>
      <c r="C136" s="301" t="s">
        <v>789</v>
      </c>
      <c r="D136" s="301"/>
      <c r="E136" s="301"/>
      <c r="F136" s="324" t="s">
        <v>768</v>
      </c>
      <c r="G136" s="301"/>
      <c r="H136" s="301" t="s">
        <v>802</v>
      </c>
      <c r="I136" s="301" t="s">
        <v>764</v>
      </c>
      <c r="J136" s="301">
        <v>50</v>
      </c>
      <c r="K136" s="349"/>
    </row>
    <row r="137" spans="2:11" s="1" customFormat="1" ht="15" customHeight="1">
      <c r="B137" s="346"/>
      <c r="C137" s="301" t="s">
        <v>790</v>
      </c>
      <c r="D137" s="301"/>
      <c r="E137" s="301"/>
      <c r="F137" s="324" t="s">
        <v>768</v>
      </c>
      <c r="G137" s="301"/>
      <c r="H137" s="301" t="s">
        <v>815</v>
      </c>
      <c r="I137" s="301" t="s">
        <v>764</v>
      </c>
      <c r="J137" s="301">
        <v>255</v>
      </c>
      <c r="K137" s="349"/>
    </row>
    <row r="138" spans="2:11" s="1" customFormat="1" ht="15" customHeight="1">
      <c r="B138" s="346"/>
      <c r="C138" s="301" t="s">
        <v>792</v>
      </c>
      <c r="D138" s="301"/>
      <c r="E138" s="301"/>
      <c r="F138" s="324" t="s">
        <v>762</v>
      </c>
      <c r="G138" s="301"/>
      <c r="H138" s="301" t="s">
        <v>816</v>
      </c>
      <c r="I138" s="301" t="s">
        <v>794</v>
      </c>
      <c r="J138" s="301"/>
      <c r="K138" s="349"/>
    </row>
    <row r="139" spans="2:11" s="1" customFormat="1" ht="15" customHeight="1">
      <c r="B139" s="346"/>
      <c r="C139" s="301" t="s">
        <v>795</v>
      </c>
      <c r="D139" s="301"/>
      <c r="E139" s="301"/>
      <c r="F139" s="324" t="s">
        <v>762</v>
      </c>
      <c r="G139" s="301"/>
      <c r="H139" s="301" t="s">
        <v>817</v>
      </c>
      <c r="I139" s="301" t="s">
        <v>797</v>
      </c>
      <c r="J139" s="301"/>
      <c r="K139" s="349"/>
    </row>
    <row r="140" spans="2:11" s="1" customFormat="1" ht="15" customHeight="1">
      <c r="B140" s="346"/>
      <c r="C140" s="301" t="s">
        <v>798</v>
      </c>
      <c r="D140" s="301"/>
      <c r="E140" s="301"/>
      <c r="F140" s="324" t="s">
        <v>762</v>
      </c>
      <c r="G140" s="301"/>
      <c r="H140" s="301" t="s">
        <v>798</v>
      </c>
      <c r="I140" s="301" t="s">
        <v>797</v>
      </c>
      <c r="J140" s="301"/>
      <c r="K140" s="349"/>
    </row>
    <row r="141" spans="2:11" s="1" customFormat="1" ht="15" customHeight="1">
      <c r="B141" s="346"/>
      <c r="C141" s="301" t="s">
        <v>38</v>
      </c>
      <c r="D141" s="301"/>
      <c r="E141" s="301"/>
      <c r="F141" s="324" t="s">
        <v>762</v>
      </c>
      <c r="G141" s="301"/>
      <c r="H141" s="301" t="s">
        <v>818</v>
      </c>
      <c r="I141" s="301" t="s">
        <v>797</v>
      </c>
      <c r="J141" s="301"/>
      <c r="K141" s="349"/>
    </row>
    <row r="142" spans="2:11" s="1" customFormat="1" ht="15" customHeight="1">
      <c r="B142" s="346"/>
      <c r="C142" s="301" t="s">
        <v>819</v>
      </c>
      <c r="D142" s="301"/>
      <c r="E142" s="301"/>
      <c r="F142" s="324" t="s">
        <v>762</v>
      </c>
      <c r="G142" s="301"/>
      <c r="H142" s="301" t="s">
        <v>820</v>
      </c>
      <c r="I142" s="301" t="s">
        <v>797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821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756</v>
      </c>
      <c r="D148" s="316"/>
      <c r="E148" s="316"/>
      <c r="F148" s="316" t="s">
        <v>757</v>
      </c>
      <c r="G148" s="317"/>
      <c r="H148" s="316" t="s">
        <v>54</v>
      </c>
      <c r="I148" s="316" t="s">
        <v>57</v>
      </c>
      <c r="J148" s="316" t="s">
        <v>758</v>
      </c>
      <c r="K148" s="315"/>
    </row>
    <row r="149" spans="2:11" s="1" customFormat="1" ht="17.25" customHeight="1">
      <c r="B149" s="313"/>
      <c r="C149" s="318" t="s">
        <v>759</v>
      </c>
      <c r="D149" s="318"/>
      <c r="E149" s="318"/>
      <c r="F149" s="319" t="s">
        <v>760</v>
      </c>
      <c r="G149" s="320"/>
      <c r="H149" s="318"/>
      <c r="I149" s="318"/>
      <c r="J149" s="318" t="s">
        <v>761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765</v>
      </c>
      <c r="D151" s="301"/>
      <c r="E151" s="301"/>
      <c r="F151" s="354" t="s">
        <v>762</v>
      </c>
      <c r="G151" s="301"/>
      <c r="H151" s="353" t="s">
        <v>802</v>
      </c>
      <c r="I151" s="353" t="s">
        <v>764</v>
      </c>
      <c r="J151" s="353">
        <v>120</v>
      </c>
      <c r="K151" s="349"/>
    </row>
    <row r="152" spans="2:11" s="1" customFormat="1" ht="15" customHeight="1">
      <c r="B152" s="326"/>
      <c r="C152" s="353" t="s">
        <v>811</v>
      </c>
      <c r="D152" s="301"/>
      <c r="E152" s="301"/>
      <c r="F152" s="354" t="s">
        <v>762</v>
      </c>
      <c r="G152" s="301"/>
      <c r="H152" s="353" t="s">
        <v>822</v>
      </c>
      <c r="I152" s="353" t="s">
        <v>764</v>
      </c>
      <c r="J152" s="353" t="s">
        <v>813</v>
      </c>
      <c r="K152" s="349"/>
    </row>
    <row r="153" spans="2:11" s="1" customFormat="1" ht="15" customHeight="1">
      <c r="B153" s="326"/>
      <c r="C153" s="353" t="s">
        <v>710</v>
      </c>
      <c r="D153" s="301"/>
      <c r="E153" s="301"/>
      <c r="F153" s="354" t="s">
        <v>762</v>
      </c>
      <c r="G153" s="301"/>
      <c r="H153" s="353" t="s">
        <v>823</v>
      </c>
      <c r="I153" s="353" t="s">
        <v>764</v>
      </c>
      <c r="J153" s="353" t="s">
        <v>813</v>
      </c>
      <c r="K153" s="349"/>
    </row>
    <row r="154" spans="2:11" s="1" customFormat="1" ht="15" customHeight="1">
      <c r="B154" s="326"/>
      <c r="C154" s="353" t="s">
        <v>767</v>
      </c>
      <c r="D154" s="301"/>
      <c r="E154" s="301"/>
      <c r="F154" s="354" t="s">
        <v>768</v>
      </c>
      <c r="G154" s="301"/>
      <c r="H154" s="353" t="s">
        <v>802</v>
      </c>
      <c r="I154" s="353" t="s">
        <v>764</v>
      </c>
      <c r="J154" s="353">
        <v>50</v>
      </c>
      <c r="K154" s="349"/>
    </row>
    <row r="155" spans="2:11" s="1" customFormat="1" ht="15" customHeight="1">
      <c r="B155" s="326"/>
      <c r="C155" s="353" t="s">
        <v>770</v>
      </c>
      <c r="D155" s="301"/>
      <c r="E155" s="301"/>
      <c r="F155" s="354" t="s">
        <v>762</v>
      </c>
      <c r="G155" s="301"/>
      <c r="H155" s="353" t="s">
        <v>802</v>
      </c>
      <c r="I155" s="353" t="s">
        <v>772</v>
      </c>
      <c r="J155" s="353"/>
      <c r="K155" s="349"/>
    </row>
    <row r="156" spans="2:11" s="1" customFormat="1" ht="15" customHeight="1">
      <c r="B156" s="326"/>
      <c r="C156" s="353" t="s">
        <v>781</v>
      </c>
      <c r="D156" s="301"/>
      <c r="E156" s="301"/>
      <c r="F156" s="354" t="s">
        <v>768</v>
      </c>
      <c r="G156" s="301"/>
      <c r="H156" s="353" t="s">
        <v>802</v>
      </c>
      <c r="I156" s="353" t="s">
        <v>764</v>
      </c>
      <c r="J156" s="353">
        <v>50</v>
      </c>
      <c r="K156" s="349"/>
    </row>
    <row r="157" spans="2:11" s="1" customFormat="1" ht="15" customHeight="1">
      <c r="B157" s="326"/>
      <c r="C157" s="353" t="s">
        <v>789</v>
      </c>
      <c r="D157" s="301"/>
      <c r="E157" s="301"/>
      <c r="F157" s="354" t="s">
        <v>768</v>
      </c>
      <c r="G157" s="301"/>
      <c r="H157" s="353" t="s">
        <v>802</v>
      </c>
      <c r="I157" s="353" t="s">
        <v>764</v>
      </c>
      <c r="J157" s="353">
        <v>50</v>
      </c>
      <c r="K157" s="349"/>
    </row>
    <row r="158" spans="2:11" s="1" customFormat="1" ht="15" customHeight="1">
      <c r="B158" s="326"/>
      <c r="C158" s="353" t="s">
        <v>787</v>
      </c>
      <c r="D158" s="301"/>
      <c r="E158" s="301"/>
      <c r="F158" s="354" t="s">
        <v>768</v>
      </c>
      <c r="G158" s="301"/>
      <c r="H158" s="353" t="s">
        <v>802</v>
      </c>
      <c r="I158" s="353" t="s">
        <v>764</v>
      </c>
      <c r="J158" s="353">
        <v>50</v>
      </c>
      <c r="K158" s="349"/>
    </row>
    <row r="159" spans="2:11" s="1" customFormat="1" ht="15" customHeight="1">
      <c r="B159" s="326"/>
      <c r="C159" s="353" t="s">
        <v>90</v>
      </c>
      <c r="D159" s="301"/>
      <c r="E159" s="301"/>
      <c r="F159" s="354" t="s">
        <v>762</v>
      </c>
      <c r="G159" s="301"/>
      <c r="H159" s="353" t="s">
        <v>824</v>
      </c>
      <c r="I159" s="353" t="s">
        <v>764</v>
      </c>
      <c r="J159" s="353" t="s">
        <v>825</v>
      </c>
      <c r="K159" s="349"/>
    </row>
    <row r="160" spans="2:11" s="1" customFormat="1" ht="15" customHeight="1">
      <c r="B160" s="326"/>
      <c r="C160" s="353" t="s">
        <v>826</v>
      </c>
      <c r="D160" s="301"/>
      <c r="E160" s="301"/>
      <c r="F160" s="354" t="s">
        <v>762</v>
      </c>
      <c r="G160" s="301"/>
      <c r="H160" s="353" t="s">
        <v>827</v>
      </c>
      <c r="I160" s="353" t="s">
        <v>797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828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756</v>
      </c>
      <c r="D166" s="316"/>
      <c r="E166" s="316"/>
      <c r="F166" s="316" t="s">
        <v>757</v>
      </c>
      <c r="G166" s="358"/>
      <c r="H166" s="359" t="s">
        <v>54</v>
      </c>
      <c r="I166" s="359" t="s">
        <v>57</v>
      </c>
      <c r="J166" s="316" t="s">
        <v>758</v>
      </c>
      <c r="K166" s="293"/>
    </row>
    <row r="167" spans="2:11" s="1" customFormat="1" ht="17.25" customHeight="1">
      <c r="B167" s="294"/>
      <c r="C167" s="318" t="s">
        <v>759</v>
      </c>
      <c r="D167" s="318"/>
      <c r="E167" s="318"/>
      <c r="F167" s="319" t="s">
        <v>760</v>
      </c>
      <c r="G167" s="360"/>
      <c r="H167" s="361"/>
      <c r="I167" s="361"/>
      <c r="J167" s="318" t="s">
        <v>761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765</v>
      </c>
      <c r="D169" s="301"/>
      <c r="E169" s="301"/>
      <c r="F169" s="324" t="s">
        <v>762</v>
      </c>
      <c r="G169" s="301"/>
      <c r="H169" s="301" t="s">
        <v>802</v>
      </c>
      <c r="I169" s="301" t="s">
        <v>764</v>
      </c>
      <c r="J169" s="301">
        <v>120</v>
      </c>
      <c r="K169" s="349"/>
    </row>
    <row r="170" spans="2:11" s="1" customFormat="1" ht="15" customHeight="1">
      <c r="B170" s="326"/>
      <c r="C170" s="301" t="s">
        <v>811</v>
      </c>
      <c r="D170" s="301"/>
      <c r="E170" s="301"/>
      <c r="F170" s="324" t="s">
        <v>762</v>
      </c>
      <c r="G170" s="301"/>
      <c r="H170" s="301" t="s">
        <v>812</v>
      </c>
      <c r="I170" s="301" t="s">
        <v>764</v>
      </c>
      <c r="J170" s="301" t="s">
        <v>813</v>
      </c>
      <c r="K170" s="349"/>
    </row>
    <row r="171" spans="2:11" s="1" customFormat="1" ht="15" customHeight="1">
      <c r="B171" s="326"/>
      <c r="C171" s="301" t="s">
        <v>710</v>
      </c>
      <c r="D171" s="301"/>
      <c r="E171" s="301"/>
      <c r="F171" s="324" t="s">
        <v>762</v>
      </c>
      <c r="G171" s="301"/>
      <c r="H171" s="301" t="s">
        <v>829</v>
      </c>
      <c r="I171" s="301" t="s">
        <v>764</v>
      </c>
      <c r="J171" s="301" t="s">
        <v>813</v>
      </c>
      <c r="K171" s="349"/>
    </row>
    <row r="172" spans="2:11" s="1" customFormat="1" ht="15" customHeight="1">
      <c r="B172" s="326"/>
      <c r="C172" s="301" t="s">
        <v>767</v>
      </c>
      <c r="D172" s="301"/>
      <c r="E172" s="301"/>
      <c r="F172" s="324" t="s">
        <v>768</v>
      </c>
      <c r="G172" s="301"/>
      <c r="H172" s="301" t="s">
        <v>829</v>
      </c>
      <c r="I172" s="301" t="s">
        <v>764</v>
      </c>
      <c r="J172" s="301">
        <v>50</v>
      </c>
      <c r="K172" s="349"/>
    </row>
    <row r="173" spans="2:11" s="1" customFormat="1" ht="15" customHeight="1">
      <c r="B173" s="326"/>
      <c r="C173" s="301" t="s">
        <v>770</v>
      </c>
      <c r="D173" s="301"/>
      <c r="E173" s="301"/>
      <c r="F173" s="324" t="s">
        <v>762</v>
      </c>
      <c r="G173" s="301"/>
      <c r="H173" s="301" t="s">
        <v>829</v>
      </c>
      <c r="I173" s="301" t="s">
        <v>772</v>
      </c>
      <c r="J173" s="301"/>
      <c r="K173" s="349"/>
    </row>
    <row r="174" spans="2:11" s="1" customFormat="1" ht="15" customHeight="1">
      <c r="B174" s="326"/>
      <c r="C174" s="301" t="s">
        <v>781</v>
      </c>
      <c r="D174" s="301"/>
      <c r="E174" s="301"/>
      <c r="F174" s="324" t="s">
        <v>768</v>
      </c>
      <c r="G174" s="301"/>
      <c r="H174" s="301" t="s">
        <v>829</v>
      </c>
      <c r="I174" s="301" t="s">
        <v>764</v>
      </c>
      <c r="J174" s="301">
        <v>50</v>
      </c>
      <c r="K174" s="349"/>
    </row>
    <row r="175" spans="2:11" s="1" customFormat="1" ht="15" customHeight="1">
      <c r="B175" s="326"/>
      <c r="C175" s="301" t="s">
        <v>789</v>
      </c>
      <c r="D175" s="301"/>
      <c r="E175" s="301"/>
      <c r="F175" s="324" t="s">
        <v>768</v>
      </c>
      <c r="G175" s="301"/>
      <c r="H175" s="301" t="s">
        <v>829</v>
      </c>
      <c r="I175" s="301" t="s">
        <v>764</v>
      </c>
      <c r="J175" s="301">
        <v>50</v>
      </c>
      <c r="K175" s="349"/>
    </row>
    <row r="176" spans="2:11" s="1" customFormat="1" ht="15" customHeight="1">
      <c r="B176" s="326"/>
      <c r="C176" s="301" t="s">
        <v>787</v>
      </c>
      <c r="D176" s="301"/>
      <c r="E176" s="301"/>
      <c r="F176" s="324" t="s">
        <v>768</v>
      </c>
      <c r="G176" s="301"/>
      <c r="H176" s="301" t="s">
        <v>829</v>
      </c>
      <c r="I176" s="301" t="s">
        <v>764</v>
      </c>
      <c r="J176" s="301">
        <v>50</v>
      </c>
      <c r="K176" s="349"/>
    </row>
    <row r="177" spans="2:11" s="1" customFormat="1" ht="15" customHeight="1">
      <c r="B177" s="326"/>
      <c r="C177" s="301" t="s">
        <v>110</v>
      </c>
      <c r="D177" s="301"/>
      <c r="E177" s="301"/>
      <c r="F177" s="324" t="s">
        <v>762</v>
      </c>
      <c r="G177" s="301"/>
      <c r="H177" s="301" t="s">
        <v>830</v>
      </c>
      <c r="I177" s="301" t="s">
        <v>831</v>
      </c>
      <c r="J177" s="301"/>
      <c r="K177" s="349"/>
    </row>
    <row r="178" spans="2:11" s="1" customFormat="1" ht="15" customHeight="1">
      <c r="B178" s="326"/>
      <c r="C178" s="301" t="s">
        <v>57</v>
      </c>
      <c r="D178" s="301"/>
      <c r="E178" s="301"/>
      <c r="F178" s="324" t="s">
        <v>762</v>
      </c>
      <c r="G178" s="301"/>
      <c r="H178" s="301" t="s">
        <v>832</v>
      </c>
      <c r="I178" s="301" t="s">
        <v>833</v>
      </c>
      <c r="J178" s="301">
        <v>1</v>
      </c>
      <c r="K178" s="349"/>
    </row>
    <row r="179" spans="2:11" s="1" customFormat="1" ht="15" customHeight="1">
      <c r="B179" s="326"/>
      <c r="C179" s="301" t="s">
        <v>53</v>
      </c>
      <c r="D179" s="301"/>
      <c r="E179" s="301"/>
      <c r="F179" s="324" t="s">
        <v>762</v>
      </c>
      <c r="G179" s="301"/>
      <c r="H179" s="301" t="s">
        <v>834</v>
      </c>
      <c r="I179" s="301" t="s">
        <v>764</v>
      </c>
      <c r="J179" s="301">
        <v>20</v>
      </c>
      <c r="K179" s="349"/>
    </row>
    <row r="180" spans="2:11" s="1" customFormat="1" ht="15" customHeight="1">
      <c r="B180" s="326"/>
      <c r="C180" s="301" t="s">
        <v>54</v>
      </c>
      <c r="D180" s="301"/>
      <c r="E180" s="301"/>
      <c r="F180" s="324" t="s">
        <v>762</v>
      </c>
      <c r="G180" s="301"/>
      <c r="H180" s="301" t="s">
        <v>835</v>
      </c>
      <c r="I180" s="301" t="s">
        <v>764</v>
      </c>
      <c r="J180" s="301">
        <v>255</v>
      </c>
      <c r="K180" s="349"/>
    </row>
    <row r="181" spans="2:11" s="1" customFormat="1" ht="15" customHeight="1">
      <c r="B181" s="326"/>
      <c r="C181" s="301" t="s">
        <v>111</v>
      </c>
      <c r="D181" s="301"/>
      <c r="E181" s="301"/>
      <c r="F181" s="324" t="s">
        <v>762</v>
      </c>
      <c r="G181" s="301"/>
      <c r="H181" s="301" t="s">
        <v>726</v>
      </c>
      <c r="I181" s="301" t="s">
        <v>764</v>
      </c>
      <c r="J181" s="301">
        <v>10</v>
      </c>
      <c r="K181" s="349"/>
    </row>
    <row r="182" spans="2:11" s="1" customFormat="1" ht="15" customHeight="1">
      <c r="B182" s="326"/>
      <c r="C182" s="301" t="s">
        <v>112</v>
      </c>
      <c r="D182" s="301"/>
      <c r="E182" s="301"/>
      <c r="F182" s="324" t="s">
        <v>762</v>
      </c>
      <c r="G182" s="301"/>
      <c r="H182" s="301" t="s">
        <v>836</v>
      </c>
      <c r="I182" s="301" t="s">
        <v>797</v>
      </c>
      <c r="J182" s="301"/>
      <c r="K182" s="349"/>
    </row>
    <row r="183" spans="2:11" s="1" customFormat="1" ht="15" customHeight="1">
      <c r="B183" s="326"/>
      <c r="C183" s="301" t="s">
        <v>837</v>
      </c>
      <c r="D183" s="301"/>
      <c r="E183" s="301"/>
      <c r="F183" s="324" t="s">
        <v>762</v>
      </c>
      <c r="G183" s="301"/>
      <c r="H183" s="301" t="s">
        <v>838</v>
      </c>
      <c r="I183" s="301" t="s">
        <v>797</v>
      </c>
      <c r="J183" s="301"/>
      <c r="K183" s="349"/>
    </row>
    <row r="184" spans="2:11" s="1" customFormat="1" ht="15" customHeight="1">
      <c r="B184" s="326"/>
      <c r="C184" s="301" t="s">
        <v>826</v>
      </c>
      <c r="D184" s="301"/>
      <c r="E184" s="301"/>
      <c r="F184" s="324" t="s">
        <v>762</v>
      </c>
      <c r="G184" s="301"/>
      <c r="H184" s="301" t="s">
        <v>839</v>
      </c>
      <c r="I184" s="301" t="s">
        <v>797</v>
      </c>
      <c r="J184" s="301"/>
      <c r="K184" s="349"/>
    </row>
    <row r="185" spans="2:11" s="1" customFormat="1" ht="15" customHeight="1">
      <c r="B185" s="326"/>
      <c r="C185" s="301" t="s">
        <v>114</v>
      </c>
      <c r="D185" s="301"/>
      <c r="E185" s="301"/>
      <c r="F185" s="324" t="s">
        <v>768</v>
      </c>
      <c r="G185" s="301"/>
      <c r="H185" s="301" t="s">
        <v>840</v>
      </c>
      <c r="I185" s="301" t="s">
        <v>764</v>
      </c>
      <c r="J185" s="301">
        <v>50</v>
      </c>
      <c r="K185" s="349"/>
    </row>
    <row r="186" spans="2:11" s="1" customFormat="1" ht="15" customHeight="1">
      <c r="B186" s="326"/>
      <c r="C186" s="301" t="s">
        <v>841</v>
      </c>
      <c r="D186" s="301"/>
      <c r="E186" s="301"/>
      <c r="F186" s="324" t="s">
        <v>768</v>
      </c>
      <c r="G186" s="301"/>
      <c r="H186" s="301" t="s">
        <v>842</v>
      </c>
      <c r="I186" s="301" t="s">
        <v>843</v>
      </c>
      <c r="J186" s="301"/>
      <c r="K186" s="349"/>
    </row>
    <row r="187" spans="2:11" s="1" customFormat="1" ht="15" customHeight="1">
      <c r="B187" s="326"/>
      <c r="C187" s="301" t="s">
        <v>844</v>
      </c>
      <c r="D187" s="301"/>
      <c r="E187" s="301"/>
      <c r="F187" s="324" t="s">
        <v>768</v>
      </c>
      <c r="G187" s="301"/>
      <c r="H187" s="301" t="s">
        <v>845</v>
      </c>
      <c r="I187" s="301" t="s">
        <v>843</v>
      </c>
      <c r="J187" s="301"/>
      <c r="K187" s="349"/>
    </row>
    <row r="188" spans="2:11" s="1" customFormat="1" ht="15" customHeight="1">
      <c r="B188" s="326"/>
      <c r="C188" s="301" t="s">
        <v>846</v>
      </c>
      <c r="D188" s="301"/>
      <c r="E188" s="301"/>
      <c r="F188" s="324" t="s">
        <v>768</v>
      </c>
      <c r="G188" s="301"/>
      <c r="H188" s="301" t="s">
        <v>847</v>
      </c>
      <c r="I188" s="301" t="s">
        <v>843</v>
      </c>
      <c r="J188" s="301"/>
      <c r="K188" s="349"/>
    </row>
    <row r="189" spans="2:11" s="1" customFormat="1" ht="15" customHeight="1">
      <c r="B189" s="326"/>
      <c r="C189" s="362" t="s">
        <v>848</v>
      </c>
      <c r="D189" s="301"/>
      <c r="E189" s="301"/>
      <c r="F189" s="324" t="s">
        <v>768</v>
      </c>
      <c r="G189" s="301"/>
      <c r="H189" s="301" t="s">
        <v>849</v>
      </c>
      <c r="I189" s="301" t="s">
        <v>850</v>
      </c>
      <c r="J189" s="363" t="s">
        <v>851</v>
      </c>
      <c r="K189" s="349"/>
    </row>
    <row r="190" spans="2:11" s="1" customFormat="1" ht="15" customHeight="1">
      <c r="B190" s="326"/>
      <c r="C190" s="362" t="s">
        <v>42</v>
      </c>
      <c r="D190" s="301"/>
      <c r="E190" s="301"/>
      <c r="F190" s="324" t="s">
        <v>762</v>
      </c>
      <c r="G190" s="301"/>
      <c r="H190" s="298" t="s">
        <v>852</v>
      </c>
      <c r="I190" s="301" t="s">
        <v>853</v>
      </c>
      <c r="J190" s="301"/>
      <c r="K190" s="349"/>
    </row>
    <row r="191" spans="2:11" s="1" customFormat="1" ht="15" customHeight="1">
      <c r="B191" s="326"/>
      <c r="C191" s="362" t="s">
        <v>854</v>
      </c>
      <c r="D191" s="301"/>
      <c r="E191" s="301"/>
      <c r="F191" s="324" t="s">
        <v>762</v>
      </c>
      <c r="G191" s="301"/>
      <c r="H191" s="301" t="s">
        <v>855</v>
      </c>
      <c r="I191" s="301" t="s">
        <v>797</v>
      </c>
      <c r="J191" s="301"/>
      <c r="K191" s="349"/>
    </row>
    <row r="192" spans="2:11" s="1" customFormat="1" ht="15" customHeight="1">
      <c r="B192" s="326"/>
      <c r="C192" s="362" t="s">
        <v>856</v>
      </c>
      <c r="D192" s="301"/>
      <c r="E192" s="301"/>
      <c r="F192" s="324" t="s">
        <v>762</v>
      </c>
      <c r="G192" s="301"/>
      <c r="H192" s="301" t="s">
        <v>857</v>
      </c>
      <c r="I192" s="301" t="s">
        <v>797</v>
      </c>
      <c r="J192" s="301"/>
      <c r="K192" s="349"/>
    </row>
    <row r="193" spans="2:11" s="1" customFormat="1" ht="15" customHeight="1">
      <c r="B193" s="326"/>
      <c r="C193" s="362" t="s">
        <v>858</v>
      </c>
      <c r="D193" s="301"/>
      <c r="E193" s="301"/>
      <c r="F193" s="324" t="s">
        <v>768</v>
      </c>
      <c r="G193" s="301"/>
      <c r="H193" s="301" t="s">
        <v>859</v>
      </c>
      <c r="I193" s="301" t="s">
        <v>797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860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861</v>
      </c>
      <c r="D200" s="365"/>
      <c r="E200" s="365"/>
      <c r="F200" s="365" t="s">
        <v>862</v>
      </c>
      <c r="G200" s="366"/>
      <c r="H200" s="365" t="s">
        <v>863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853</v>
      </c>
      <c r="D202" s="301"/>
      <c r="E202" s="301"/>
      <c r="F202" s="324" t="s">
        <v>43</v>
      </c>
      <c r="G202" s="301"/>
      <c r="H202" s="301" t="s">
        <v>864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44</v>
      </c>
      <c r="G203" s="301"/>
      <c r="H203" s="301" t="s">
        <v>865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47</v>
      </c>
      <c r="G204" s="301"/>
      <c r="H204" s="301" t="s">
        <v>866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45</v>
      </c>
      <c r="G205" s="301"/>
      <c r="H205" s="301" t="s">
        <v>867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46</v>
      </c>
      <c r="G206" s="301"/>
      <c r="H206" s="301" t="s">
        <v>868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809</v>
      </c>
      <c r="D208" s="301"/>
      <c r="E208" s="301"/>
      <c r="F208" s="324" t="s">
        <v>79</v>
      </c>
      <c r="G208" s="301"/>
      <c r="H208" s="301" t="s">
        <v>869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705</v>
      </c>
      <c r="G209" s="301"/>
      <c r="H209" s="301" t="s">
        <v>706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703</v>
      </c>
      <c r="G210" s="301"/>
      <c r="H210" s="301" t="s">
        <v>870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84</v>
      </c>
      <c r="G211" s="362"/>
      <c r="H211" s="353" t="s">
        <v>707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708</v>
      </c>
      <c r="G212" s="362"/>
      <c r="H212" s="353" t="s">
        <v>871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833</v>
      </c>
      <c r="D214" s="301"/>
      <c r="E214" s="301"/>
      <c r="F214" s="324">
        <v>1</v>
      </c>
      <c r="G214" s="362"/>
      <c r="H214" s="353" t="s">
        <v>872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873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874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875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DESKTOP-C1VL16D\Josef Jílek</dc:creator>
  <cp:keywords/>
  <dc:description/>
  <cp:lastModifiedBy>DESKTOP-C1VL16D\Josef Jílek</cp:lastModifiedBy>
  <dcterms:created xsi:type="dcterms:W3CDTF">2023-02-17T12:23:12Z</dcterms:created>
  <dcterms:modified xsi:type="dcterms:W3CDTF">2023-02-17T12:23:17Z</dcterms:modified>
  <cp:category/>
  <cp:version/>
  <cp:contentType/>
  <cp:contentStatus/>
</cp:coreProperties>
</file>