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Neuznatelné - Vš..." sheetId="2" r:id="rId2"/>
    <sheet name="SO 000 - Uznatelné - Všeo..." sheetId="3" r:id="rId3"/>
    <sheet name="SO 001 - Neuznatelné - Př..." sheetId="4" r:id="rId4"/>
    <sheet name="SO 131 - Uznatelná - Reko..." sheetId="5" r:id="rId5"/>
    <sheet name="SO 131 - Neuznatelné - Re..." sheetId="6" r:id="rId6"/>
    <sheet name="SO 132 - Uznatelné - Nové..." sheetId="7" r:id="rId7"/>
    <sheet name="SO 132 - Neuznatelné - No..." sheetId="8" r:id="rId8"/>
    <sheet name="SO 133 - Uznatelné - Nové..." sheetId="9" r:id="rId9"/>
    <sheet name="SO 133 - Neuznatelné - No..." sheetId="10" r:id="rId10"/>
    <sheet name="SO 401 - Neuznatelné - Úp..." sheetId="11" r:id="rId11"/>
    <sheet name="SO 801 - Neuznatelné - Ná..." sheetId="12" r:id="rId12"/>
    <sheet name="Pokyny pro vyplnění" sheetId="13" r:id="rId13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000 - Neuznatelné - Vš...'!$C$79:$K$94</definedName>
    <definedName name="_xlnm.Print_Area" localSheetId="1">'SO 000 - Neuznatelné - Vš...'!$C$4:$J$39,'SO 000 - Neuznatelné - Vš...'!$C$45:$J$61,'SO 000 - Neuznatelné - Vš...'!$C$67:$K$94</definedName>
    <definedName name="_xlnm.Print_Titles" localSheetId="1">'SO 000 - Neuznatelné - Vš...'!$79:$79</definedName>
    <definedName name="_xlnm._FilterDatabase" localSheetId="2" hidden="1">'SO 000 - Uznatelné - Všeo...'!$C$79:$K$90</definedName>
    <definedName name="_xlnm.Print_Area" localSheetId="2">'SO 000 - Uznatelné - Všeo...'!$C$4:$J$39,'SO 000 - Uznatelné - Všeo...'!$C$45:$J$61,'SO 000 - Uznatelné - Všeo...'!$C$67:$K$90</definedName>
    <definedName name="_xlnm.Print_Titles" localSheetId="2">'SO 000 - Uznatelné - Všeo...'!$79:$79</definedName>
    <definedName name="_xlnm._FilterDatabase" localSheetId="3" hidden="1">'SO 001 - Neuznatelné - Př...'!$C$81:$K$104</definedName>
    <definedName name="_xlnm.Print_Area" localSheetId="3">'SO 001 - Neuznatelné - Př...'!$C$4:$J$39,'SO 001 - Neuznatelné - Př...'!$C$45:$J$63,'SO 001 - Neuznatelné - Př...'!$C$69:$K$104</definedName>
    <definedName name="_xlnm.Print_Titles" localSheetId="3">'SO 001 - Neuznatelné - Př...'!$81:$81</definedName>
    <definedName name="_xlnm._FilterDatabase" localSheetId="4" hidden="1">'SO 131 - Uznatelná - Reko...'!$C$88:$K$387</definedName>
    <definedName name="_xlnm.Print_Area" localSheetId="4">'SO 131 - Uznatelná - Reko...'!$C$4:$J$39,'SO 131 - Uznatelná - Reko...'!$C$45:$J$70,'SO 131 - Uznatelná - Reko...'!$C$76:$K$387</definedName>
    <definedName name="_xlnm.Print_Titles" localSheetId="4">'SO 131 - Uznatelná - Reko...'!$88:$88</definedName>
    <definedName name="_xlnm._FilterDatabase" localSheetId="5" hidden="1">'SO 131 - Neuznatelné - Re...'!$C$86:$K$316</definedName>
    <definedName name="_xlnm.Print_Area" localSheetId="5">'SO 131 - Neuznatelné - Re...'!$C$4:$J$39,'SO 131 - Neuznatelné - Re...'!$C$45:$J$68,'SO 131 - Neuznatelné - Re...'!$C$74:$K$316</definedName>
    <definedName name="_xlnm.Print_Titles" localSheetId="5">'SO 131 - Neuznatelné - Re...'!$86:$86</definedName>
    <definedName name="_xlnm._FilterDatabase" localSheetId="6" hidden="1">'SO 132 - Uznatelné - Nové...'!$C$85:$K$263</definedName>
    <definedName name="_xlnm.Print_Area" localSheetId="6">'SO 132 - Uznatelné - Nové...'!$C$4:$J$39,'SO 132 - Uznatelné - Nové...'!$C$45:$J$67,'SO 132 - Uznatelné - Nové...'!$C$73:$K$263</definedName>
    <definedName name="_xlnm.Print_Titles" localSheetId="6">'SO 132 - Uznatelné - Nové...'!$85:$85</definedName>
    <definedName name="_xlnm._FilterDatabase" localSheetId="7" hidden="1">'SO 132 - Neuznatelné - No...'!$C$85:$K$240</definedName>
    <definedName name="_xlnm.Print_Area" localSheetId="7">'SO 132 - Neuznatelné - No...'!$C$4:$J$39,'SO 132 - Neuznatelné - No...'!$C$45:$J$67,'SO 132 - Neuznatelné - No...'!$C$73:$K$240</definedName>
    <definedName name="_xlnm.Print_Titles" localSheetId="7">'SO 132 - Neuznatelné - No...'!$85:$85</definedName>
    <definedName name="_xlnm._FilterDatabase" localSheetId="8" hidden="1">'SO 133 - Uznatelné - Nové...'!$C$86:$K$375</definedName>
    <definedName name="_xlnm.Print_Area" localSheetId="8">'SO 133 - Uznatelné - Nové...'!$C$4:$J$39,'SO 133 - Uznatelné - Nové...'!$C$45:$J$68,'SO 133 - Uznatelné - Nové...'!$C$74:$K$375</definedName>
    <definedName name="_xlnm.Print_Titles" localSheetId="8">'SO 133 - Uznatelné - Nové...'!$86:$86</definedName>
    <definedName name="_xlnm._FilterDatabase" localSheetId="9" hidden="1">'SO 133 - Neuznatelné - No...'!$C$84:$K$181</definedName>
    <definedName name="_xlnm.Print_Area" localSheetId="9">'SO 133 - Neuznatelné - No...'!$C$4:$J$39,'SO 133 - Neuznatelné - No...'!$C$45:$J$66,'SO 133 - Neuznatelné - No...'!$C$72:$K$181</definedName>
    <definedName name="_xlnm.Print_Titles" localSheetId="9">'SO 133 - Neuznatelné - No...'!$84:$84</definedName>
    <definedName name="_xlnm._FilterDatabase" localSheetId="10" hidden="1">'SO 401 - Neuznatelné - Úp...'!$C$80:$K$85</definedName>
    <definedName name="_xlnm.Print_Area" localSheetId="10">'SO 401 - Neuznatelné - Úp...'!$C$4:$J$39,'SO 401 - Neuznatelné - Úp...'!$C$45:$J$62,'SO 401 - Neuznatelné - Úp...'!$C$68:$K$85</definedName>
    <definedName name="_xlnm.Print_Titles" localSheetId="10">'SO 401 - Neuznatelné - Úp...'!$80:$80</definedName>
    <definedName name="_xlnm._FilterDatabase" localSheetId="11" hidden="1">'SO 801 - Neuznatelné - Ná...'!$C$80:$K$118</definedName>
    <definedName name="_xlnm.Print_Area" localSheetId="11">'SO 801 - Neuznatelné - Ná...'!$C$4:$J$39,'SO 801 - Neuznatelné - Ná...'!$C$45:$J$62,'SO 801 - Neuznatelné - Ná...'!$C$68:$K$118</definedName>
    <definedName name="_xlnm.Print_Titles" localSheetId="11">'SO 801 - Neuznatelné - Ná...'!$80:$80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J37"/>
  <c r="J36"/>
  <c i="1" r="AY65"/>
  <c i="12" r="J35"/>
  <c i="1" r="AX65"/>
  <c i="12"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11" r="J37"/>
  <c r="J36"/>
  <c i="1" r="AY64"/>
  <c i="11" r="J35"/>
  <c i="1" r="AX64"/>
  <c i="11" r="BI84"/>
  <c r="BH84"/>
  <c r="BG84"/>
  <c r="BF84"/>
  <c r="T84"/>
  <c r="T83"/>
  <c r="T82"/>
  <c r="T81"/>
  <c r="R84"/>
  <c r="R83"/>
  <c r="R82"/>
  <c r="R81"/>
  <c r="P84"/>
  <c r="P83"/>
  <c r="P82"/>
  <c r="P81"/>
  <c i="1" r="AU64"/>
  <c i="11" r="J77"/>
  <c r="F77"/>
  <c r="F75"/>
  <c r="E73"/>
  <c r="J54"/>
  <c r="F54"/>
  <c r="F52"/>
  <c r="E50"/>
  <c r="J24"/>
  <c r="E24"/>
  <c r="J78"/>
  <c r="J23"/>
  <c r="J18"/>
  <c r="E18"/>
  <c r="F55"/>
  <c r="J17"/>
  <c r="J12"/>
  <c r="J52"/>
  <c r="E7"/>
  <c r="E71"/>
  <c i="10" r="J37"/>
  <c r="J36"/>
  <c i="1" r="AY63"/>
  <c i="10" r="J35"/>
  <c i="1" r="AX63"/>
  <c i="10"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T149"/>
  <c r="R150"/>
  <c r="R149"/>
  <c r="P150"/>
  <c r="P14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1"/>
  <c r="BH121"/>
  <c r="BG121"/>
  <c r="BF121"/>
  <c r="T121"/>
  <c r="R121"/>
  <c r="P121"/>
  <c r="BI113"/>
  <c r="BH113"/>
  <c r="BG113"/>
  <c r="BF113"/>
  <c r="T113"/>
  <c r="R113"/>
  <c r="P113"/>
  <c r="BI105"/>
  <c r="BH105"/>
  <c r="BG105"/>
  <c r="BF105"/>
  <c r="T105"/>
  <c r="R105"/>
  <c r="P105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48"/>
  <c i="9" r="J37"/>
  <c r="J36"/>
  <c i="1" r="AY62"/>
  <c i="9" r="J35"/>
  <c i="1" r="AX62"/>
  <c i="9" r="BI372"/>
  <c r="BH372"/>
  <c r="BG372"/>
  <c r="BF372"/>
  <c r="T372"/>
  <c r="R372"/>
  <c r="P372"/>
  <c r="BI368"/>
  <c r="BH368"/>
  <c r="BG368"/>
  <c r="BF368"/>
  <c r="T368"/>
  <c r="R368"/>
  <c r="P368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4"/>
  <c r="BH344"/>
  <c r="BG344"/>
  <c r="BF344"/>
  <c r="T344"/>
  <c r="R344"/>
  <c r="P344"/>
  <c r="BI340"/>
  <c r="BH340"/>
  <c r="BG340"/>
  <c r="BF340"/>
  <c r="T340"/>
  <c r="R340"/>
  <c r="P340"/>
  <c r="BI334"/>
  <c r="BH334"/>
  <c r="BG334"/>
  <c r="BF334"/>
  <c r="T334"/>
  <c r="R334"/>
  <c r="P334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T217"/>
  <c r="R218"/>
  <c r="R217"/>
  <c r="P218"/>
  <c r="P217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4"/>
  <c r="BH174"/>
  <c r="BG174"/>
  <c r="BF174"/>
  <c r="T174"/>
  <c r="R174"/>
  <c r="P174"/>
  <c r="BI165"/>
  <c r="BH165"/>
  <c r="BG165"/>
  <c r="BF165"/>
  <c r="T165"/>
  <c r="R165"/>
  <c r="P165"/>
  <c r="BI155"/>
  <c r="BH155"/>
  <c r="BG155"/>
  <c r="BF155"/>
  <c r="T155"/>
  <c r="R155"/>
  <c r="P155"/>
  <c r="BI145"/>
  <c r="BH145"/>
  <c r="BG145"/>
  <c r="BF145"/>
  <c r="T145"/>
  <c r="R145"/>
  <c r="P145"/>
  <c r="BI135"/>
  <c r="BH135"/>
  <c r="BG135"/>
  <c r="BF135"/>
  <c r="T135"/>
  <c r="R135"/>
  <c r="P135"/>
  <c r="BI130"/>
  <c r="BH130"/>
  <c r="BG130"/>
  <c r="BF130"/>
  <c r="T130"/>
  <c r="R130"/>
  <c r="P130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52"/>
  <c r="E7"/>
  <c r="E48"/>
  <c i="8" r="J37"/>
  <c r="J36"/>
  <c i="1" r="AY61"/>
  <c i="8" r="J35"/>
  <c i="1" r="AX61"/>
  <c i="8"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R203"/>
  <c r="P203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80"/>
  <c r="E7"/>
  <c r="E48"/>
  <c i="7" r="J37"/>
  <c r="J36"/>
  <c i="1" r="AY60"/>
  <c i="7" r="J35"/>
  <c i="1" r="AX60"/>
  <c i="7"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T150"/>
  <c r="R151"/>
  <c r="R150"/>
  <c r="P151"/>
  <c r="P150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19"/>
  <c r="BH119"/>
  <c r="BG119"/>
  <c r="BF119"/>
  <c r="T119"/>
  <c r="R119"/>
  <c r="P119"/>
  <c r="BI112"/>
  <c r="BH112"/>
  <c r="BG112"/>
  <c r="BF112"/>
  <c r="T112"/>
  <c r="R112"/>
  <c r="P112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76"/>
  <c i="6" r="J37"/>
  <c r="J36"/>
  <c i="1" r="AY59"/>
  <c i="6" r="J35"/>
  <c i="1" r="AX59"/>
  <c i="6" r="BI313"/>
  <c r="BH313"/>
  <c r="BG313"/>
  <c r="BF313"/>
  <c r="T313"/>
  <c r="R313"/>
  <c r="P313"/>
  <c r="BI309"/>
  <c r="BH309"/>
  <c r="BG309"/>
  <c r="BF309"/>
  <c r="T309"/>
  <c r="R309"/>
  <c r="P309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3"/>
  <c r="BH283"/>
  <c r="BG283"/>
  <c r="BF283"/>
  <c r="T283"/>
  <c r="R283"/>
  <c r="P283"/>
  <c r="BI279"/>
  <c r="BH279"/>
  <c r="BG279"/>
  <c r="BF279"/>
  <c r="T279"/>
  <c r="R279"/>
  <c r="P279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T182"/>
  <c r="R183"/>
  <c r="R182"/>
  <c r="P183"/>
  <c r="P182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55"/>
  <c r="J17"/>
  <c r="J12"/>
  <c r="J52"/>
  <c r="E7"/>
  <c r="E48"/>
  <c i="5" r="J37"/>
  <c r="J36"/>
  <c i="1" r="AY58"/>
  <c i="5" r="J35"/>
  <c i="1" r="AX58"/>
  <c i="5" r="BI382"/>
  <c r="BH382"/>
  <c r="BG382"/>
  <c r="BF382"/>
  <c r="T382"/>
  <c r="T381"/>
  <c r="T380"/>
  <c r="R382"/>
  <c r="R381"/>
  <c r="R380"/>
  <c r="P382"/>
  <c r="P381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1"/>
  <c r="BH341"/>
  <c r="BG341"/>
  <c r="BF341"/>
  <c r="T341"/>
  <c r="R341"/>
  <c r="P341"/>
  <c r="BI337"/>
  <c r="BH337"/>
  <c r="BG337"/>
  <c r="BF337"/>
  <c r="T337"/>
  <c r="R337"/>
  <c r="P337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T305"/>
  <c r="R306"/>
  <c r="R305"/>
  <c r="P306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79"/>
  <c r="BH279"/>
  <c r="BG279"/>
  <c r="BF279"/>
  <c r="T279"/>
  <c r="R279"/>
  <c r="P279"/>
  <c r="BI271"/>
  <c r="BH271"/>
  <c r="BG271"/>
  <c r="BF271"/>
  <c r="T271"/>
  <c r="R271"/>
  <c r="P271"/>
  <c r="BI267"/>
  <c r="BH267"/>
  <c r="BG267"/>
  <c r="BF267"/>
  <c r="T267"/>
  <c r="R267"/>
  <c r="P267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T211"/>
  <c r="R212"/>
  <c r="R211"/>
  <c r="P212"/>
  <c r="P211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68"/>
  <c r="BH168"/>
  <c r="BG168"/>
  <c r="BF168"/>
  <c r="T168"/>
  <c r="R168"/>
  <c r="P168"/>
  <c r="BI159"/>
  <c r="BH159"/>
  <c r="BG159"/>
  <c r="BF159"/>
  <c r="T159"/>
  <c r="R159"/>
  <c r="P159"/>
  <c r="BI150"/>
  <c r="BH150"/>
  <c r="BG150"/>
  <c r="BF150"/>
  <c r="T150"/>
  <c r="R150"/>
  <c r="P150"/>
  <c r="BI141"/>
  <c r="BH141"/>
  <c r="BG141"/>
  <c r="BF141"/>
  <c r="T141"/>
  <c r="R141"/>
  <c r="P141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86"/>
  <c r="J17"/>
  <c r="J12"/>
  <c r="J83"/>
  <c r="E7"/>
  <c r="E48"/>
  <c i="4" r="J37"/>
  <c r="J36"/>
  <c i="1" r="AY57"/>
  <c i="4" r="J35"/>
  <c i="1" r="AX57"/>
  <c i="4"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/>
  <c r="E7"/>
  <c r="E72"/>
  <c i="3" r="J37"/>
  <c r="J36"/>
  <c i="1" r="AY56"/>
  <c i="3" r="J35"/>
  <c i="1" r="AX56"/>
  <c i="3"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48"/>
  <c i="2" r="J37"/>
  <c r="J36"/>
  <c i="1" r="AY55"/>
  <c i="2" r="J35"/>
  <c i="1" r="AX55"/>
  <c i="2"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70"/>
  <c i="1" r="L50"/>
  <c r="AM50"/>
  <c r="AM49"/>
  <c r="L49"/>
  <c r="AM47"/>
  <c r="L47"/>
  <c r="L45"/>
  <c r="L44"/>
  <c i="4" r="J95"/>
  <c i="5" r="J199"/>
  <c i="6" r="BK98"/>
  <c r="BK123"/>
  <c i="7" r="BK97"/>
  <c i="8" r="J123"/>
  <c i="9" r="BK243"/>
  <c r="J213"/>
  <c i="12" r="J113"/>
  <c i="5" r="J262"/>
  <c r="J241"/>
  <c i="6" r="BK298"/>
  <c r="J188"/>
  <c i="7" r="J119"/>
  <c i="8" r="J217"/>
  <c i="9" r="BK105"/>
  <c r="J130"/>
  <c i="4" r="BK95"/>
  <c i="5" r="BK217"/>
  <c r="BK188"/>
  <c i="6" r="BK309"/>
  <c r="BK188"/>
  <c i="7" r="J234"/>
  <c r="J126"/>
  <c i="8" r="J209"/>
  <c i="9" r="BK344"/>
  <c r="BK101"/>
  <c i="10" r="J163"/>
  <c i="3" r="J87"/>
  <c i="5" r="J382"/>
  <c r="J104"/>
  <c i="6" r="BK200"/>
  <c r="BK196"/>
  <c i="7" r="BK160"/>
  <c r="BK146"/>
  <c i="8" r="BK123"/>
  <c i="9" r="BK145"/>
  <c r="BK304"/>
  <c i="10" r="BK174"/>
  <c i="3" r="BK85"/>
  <c i="5" r="J357"/>
  <c r="J291"/>
  <c r="BK262"/>
  <c i="6" r="J243"/>
  <c i="7" r="J176"/>
  <c i="8" r="J237"/>
  <c i="9" r="BK227"/>
  <c r="J318"/>
  <c i="10" r="BK155"/>
  <c i="12" r="BK103"/>
  <c i="5" r="J311"/>
  <c r="BK159"/>
  <c i="6" r="BK239"/>
  <c i="7" r="BK168"/>
  <c i="8" r="BK209"/>
  <c r="BK93"/>
  <c i="9" r="BK174"/>
  <c r="J300"/>
  <c i="12" r="J115"/>
  <c i="2" r="BK85"/>
  <c i="5" r="BK114"/>
  <c r="J191"/>
  <c i="6" r="J178"/>
  <c i="7" r="BK221"/>
  <c r="J217"/>
  <c i="8" r="BK165"/>
  <c i="9" r="BK235"/>
  <c r="J304"/>
  <c i="10" r="J174"/>
  <c i="5" r="J314"/>
  <c r="J141"/>
  <c i="6" r="J268"/>
  <c r="BK129"/>
  <c i="7" r="J256"/>
  <c i="8" r="BK106"/>
  <c i="9" r="BK90"/>
  <c r="BK190"/>
  <c i="2" r="F34"/>
  <c i="7" r="J213"/>
  <c r="J196"/>
  <c i="8" r="BK143"/>
  <c i="9" r="BK135"/>
  <c r="J109"/>
  <c i="2" r="J34"/>
  <c i="6" r="BK262"/>
  <c r="J146"/>
  <c i="8" r="BK221"/>
  <c i="9" r="BK231"/>
  <c r="J267"/>
  <c i="3" r="BK89"/>
  <c i="5" r="BK168"/>
  <c r="BK132"/>
  <c i="6" r="J219"/>
  <c r="BK250"/>
  <c i="7" r="J156"/>
  <c i="8" r="J187"/>
  <c i="9" r="J90"/>
  <c r="J358"/>
  <c i="10" r="BK167"/>
  <c i="3" r="BK87"/>
  <c i="5" r="J297"/>
  <c i="6" r="J246"/>
  <c r="BK283"/>
  <c i="7" r="BK213"/>
  <c i="8" r="BK203"/>
  <c r="BK181"/>
  <c i="9" r="BK276"/>
  <c r="BK201"/>
  <c i="10" r="J145"/>
  <c r="BK150"/>
  <c i="12" r="BK115"/>
  <c i="3" r="J85"/>
  <c i="5" r="J341"/>
  <c r="BK110"/>
  <c i="6" r="J250"/>
  <c i="7" r="J97"/>
  <c r="BK192"/>
  <c i="8" r="BK127"/>
  <c i="9" r="BK130"/>
  <c r="J243"/>
  <c i="10" r="BK113"/>
  <c i="2" r="F36"/>
  <c i="6" r="BK223"/>
  <c i="7" r="BK205"/>
  <c r="BK112"/>
  <c i="9" r="BK358"/>
  <c r="J145"/>
  <c i="10" r="J171"/>
  <c i="12" r="BK88"/>
  <c i="5" r="BK382"/>
  <c r="J361"/>
  <c r="J118"/>
  <c i="6" r="J223"/>
  <c i="7" r="BK230"/>
  <c r="J248"/>
  <c i="8" r="BK135"/>
  <c i="9" r="J94"/>
  <c i="10" r="J137"/>
  <c i="5" r="J331"/>
  <c r="J285"/>
  <c i="6" r="BK243"/>
  <c r="BK141"/>
  <c i="7" r="BK172"/>
  <c i="8" r="BK225"/>
  <c i="9" r="J296"/>
  <c r="BK322"/>
  <c i="10" r="J113"/>
  <c i="2" r="BK93"/>
  <c i="5" r="BK368"/>
  <c i="6" r="BK175"/>
  <c r="J215"/>
  <c i="7" r="J184"/>
  <c i="8" r="J229"/>
  <c i="9" r="J101"/>
  <c r="J282"/>
  <c i="5" r="BK349"/>
  <c r="J294"/>
  <c r="BK245"/>
  <c i="6" r="J262"/>
  <c i="7" r="BK256"/>
  <c r="BK89"/>
  <c i="8" r="BK148"/>
  <c i="9" r="BK247"/>
  <c r="BK296"/>
  <c i="10" r="J105"/>
  <c i="4" r="BK101"/>
  <c i="5" r="BK294"/>
  <c r="J258"/>
  <c i="6" r="J102"/>
  <c r="J175"/>
  <c i="7" r="J172"/>
  <c i="8" r="J181"/>
  <c r="BK114"/>
  <c i="9" r="J205"/>
  <c r="J155"/>
  <c i="2" r="J91"/>
  <c i="5" r="BK288"/>
  <c r="BK311"/>
  <c r="BK92"/>
  <c i="6" r="J290"/>
  <c i="7" r="J260"/>
  <c i="8" r="J173"/>
  <c i="9" r="BK362"/>
  <c r="BK372"/>
  <c i="10" r="J133"/>
  <c r="BK137"/>
  <c i="2" r="J93"/>
  <c i="4" r="BK85"/>
  <c i="5" r="BK337"/>
  <c i="6" r="J192"/>
  <c r="J141"/>
  <c i="7" r="J192"/>
  <c i="8" r="J152"/>
  <c i="9" r="BK318"/>
  <c r="J372"/>
  <c i="12" r="BK113"/>
  <c i="5" r="J288"/>
  <c r="J245"/>
  <c i="6" r="J227"/>
  <c r="BK254"/>
  <c i="7" r="J244"/>
  <c r="J138"/>
  <c i="8" r="BK101"/>
  <c i="9" r="BK289"/>
  <c i="10" r="BK92"/>
  <c i="12" r="BK84"/>
  <c i="5" r="J271"/>
  <c r="BK118"/>
  <c i="6" r="BK155"/>
  <c i="7" r="BK151"/>
  <c i="8" r="J135"/>
  <c i="9" r="BK113"/>
  <c r="BK193"/>
  <c i="10" r="J121"/>
  <c i="5" r="J177"/>
  <c r="BK258"/>
  <c r="BK314"/>
  <c i="6" r="J283"/>
  <c i="7" r="BK184"/>
  <c r="J168"/>
  <c i="8" r="J213"/>
  <c i="9" r="J239"/>
  <c i="11" r="F36"/>
  <c i="1" r="BC64"/>
  <c i="5" r="J128"/>
  <c r="BK241"/>
  <c r="BK199"/>
  <c i="6" r="J158"/>
  <c i="8" r="BK229"/>
  <c r="J97"/>
  <c i="9" r="BK279"/>
  <c i="10" r="J155"/>
  <c i="4" r="BK92"/>
  <c i="5" r="BK128"/>
  <c r="BK96"/>
  <c i="6" r="BK94"/>
  <c i="7" r="J200"/>
  <c r="J134"/>
  <c i="8" r="J183"/>
  <c i="9" r="BK210"/>
  <c r="J123"/>
  <c i="4" r="J92"/>
  <c i="5" r="BK353"/>
  <c r="BK279"/>
  <c i="6" r="BK219"/>
  <c r="BK166"/>
  <c i="7" r="BK260"/>
  <c i="8" r="J118"/>
  <c i="9" r="BK218"/>
  <c r="BK329"/>
  <c i="3" r="BK82"/>
  <c i="5" r="J204"/>
  <c r="BK204"/>
  <c i="6" r="J135"/>
  <c r="J90"/>
  <c i="7" r="BK180"/>
  <c i="8" r="J225"/>
  <c i="9" r="BK109"/>
  <c r="BK181"/>
  <c i="10" r="BK159"/>
  <c i="11" r="J84"/>
  <c i="2" r="J82"/>
  <c i="5" r="J349"/>
  <c r="J233"/>
  <c r="J114"/>
  <c i="6" r="BK227"/>
  <c i="7" r="BK176"/>
  <c i="8" r="J156"/>
  <c i="9" r="J340"/>
  <c r="J271"/>
  <c r="J334"/>
  <c i="2" r="J88"/>
  <c i="5" r="BK357"/>
  <c r="BK237"/>
  <c i="6" r="J112"/>
  <c r="J200"/>
  <c i="7" r="J105"/>
  <c i="8" r="BK173"/>
  <c i="9" r="J198"/>
  <c r="BK155"/>
  <c i="12" r="J84"/>
  <c i="2" r="F37"/>
  <c i="6" r="BK257"/>
  <c i="8" r="BK187"/>
  <c r="J106"/>
  <c i="9" r="BK213"/>
  <c r="J218"/>
  <c i="2" r="F35"/>
  <c i="6" r="BK163"/>
  <c r="BK273"/>
  <c i="7" r="BK143"/>
  <c i="8" r="J190"/>
  <c i="9" r="J314"/>
  <c r="J119"/>
  <c i="12" r="J103"/>
  <c i="5" r="BK267"/>
  <c r="BK285"/>
  <c i="6" r="J294"/>
  <c r="J150"/>
  <c r="BK150"/>
  <c i="7" r="BK248"/>
  <c i="8" r="J194"/>
  <c r="BK97"/>
  <c i="9" r="BK239"/>
  <c i="11" r="F34"/>
  <c i="1" r="BA64"/>
  <c i="5" r="J301"/>
  <c i="6" r="J265"/>
  <c i="7" r="BK196"/>
  <c r="J112"/>
  <c i="8" r="J132"/>
  <c i="9" r="J235"/>
  <c i="10" r="BK133"/>
  <c i="4" r="J88"/>
  <c i="5" r="BK254"/>
  <c r="BK191"/>
  <c i="6" r="J231"/>
  <c i="7" r="J164"/>
  <c i="8" r="BK217"/>
  <c i="9" r="J279"/>
  <c r="BK198"/>
  <c i="12" r="F34"/>
  <c i="7" r="BK105"/>
  <c i="8" r="J143"/>
  <c i="9" r="BK282"/>
  <c r="J263"/>
  <c r="J255"/>
  <c i="10" r="J88"/>
  <c i="12" r="J117"/>
  <c i="3" r="J89"/>
  <c i="5" r="BK372"/>
  <c r="J322"/>
  <c r="J225"/>
  <c i="6" r="J183"/>
  <c i="7" r="J205"/>
  <c i="8" r="BK213"/>
  <c r="BK194"/>
  <c i="9" r="J135"/>
  <c r="J201"/>
  <c i="10" r="J128"/>
  <c i="12" r="J96"/>
  <c i="5" r="J376"/>
  <c r="J237"/>
  <c i="6" r="BK146"/>
  <c r="J313"/>
  <c r="BK158"/>
  <c i="7" r="BK240"/>
  <c i="8" r="J93"/>
  <c i="9" r="BK326"/>
  <c r="J247"/>
  <c i="10" r="J159"/>
  <c i="12" r="J100"/>
  <c i="5" r="J318"/>
  <c r="BK207"/>
  <c i="6" r="BK313"/>
  <c r="J118"/>
  <c i="7" r="J221"/>
  <c i="8" r="J169"/>
  <c i="9" r="J292"/>
  <c i="4" r="BK98"/>
  <c i="5" r="BK104"/>
  <c i="6" r="BK231"/>
  <c r="BK170"/>
  <c i="7" r="BK101"/>
  <c i="8" r="BK183"/>
  <c i="9" r="J231"/>
  <c r="J227"/>
  <c i="10" r="BK121"/>
  <c i="2" r="J85"/>
  <c i="5" r="BK341"/>
  <c r="J279"/>
  <c i="6" r="J309"/>
  <c i="7" r="BK226"/>
  <c r="J101"/>
  <c i="8" r="BK156"/>
  <c i="9" r="BK123"/>
  <c r="J344"/>
  <c i="12" r="J106"/>
  <c i="5" r="J188"/>
  <c r="BK331"/>
  <c r="BK183"/>
  <c i="6" r="BK178"/>
  <c i="7" r="J226"/>
  <c i="8" r="J140"/>
  <c r="BK89"/>
  <c i="9" r="J113"/>
  <c r="BK340"/>
  <c i="1" r="AS54"/>
  <c i="6" r="J94"/>
  <c i="8" r="J114"/>
  <c i="9" r="BK255"/>
  <c r="BK292"/>
  <c r="BK310"/>
  <c i="2" r="BK82"/>
  <c i="5" r="BK306"/>
  <c r="J337"/>
  <c i="6" r="BK246"/>
  <c r="BK208"/>
  <c i="7" r="J180"/>
  <c i="8" r="BK169"/>
  <c i="9" r="J362"/>
  <c r="J190"/>
  <c i="10" r="BK105"/>
  <c r="J142"/>
  <c i="12" r="BK92"/>
  <c i="5" r="J254"/>
  <c r="J183"/>
  <c r="BK195"/>
  <c i="6" r="BK294"/>
  <c r="BK302"/>
  <c i="7" r="BK244"/>
  <c i="8" r="BK185"/>
  <c r="J110"/>
  <c i="10" r="BK178"/>
  <c i="12" r="J92"/>
  <c i="5" r="BK225"/>
  <c r="BK322"/>
  <c i="6" r="J170"/>
  <c r="BK268"/>
  <c i="7" r="J93"/>
  <c i="8" r="BK110"/>
  <c i="9" r="J259"/>
  <c r="BK285"/>
  <c r="J97"/>
  <c i="12" r="J109"/>
  <c i="5" r="BK271"/>
  <c r="J326"/>
  <c i="6" r="J239"/>
  <c r="BK90"/>
  <c i="7" r="J131"/>
  <c i="8" r="J165"/>
  <c i="9" r="BK334"/>
  <c r="BK368"/>
  <c i="11" r="F37"/>
  <c i="1" r="BD64"/>
  <c i="5" r="BK233"/>
  <c i="6" r="J129"/>
  <c r="BK236"/>
  <c i="7" r="BK119"/>
  <c i="8" r="BK190"/>
  <c i="9" r="J185"/>
  <c r="BK350"/>
  <c i="12" r="BK100"/>
  <c i="5" r="J159"/>
  <c r="BK291"/>
  <c i="6" r="J236"/>
  <c r="J204"/>
  <c i="7" r="BK138"/>
  <c i="8" r="BK118"/>
  <c i="9" r="BK300"/>
  <c r="BK354"/>
  <c i="12" r="J88"/>
  <c i="5" r="BK326"/>
  <c r="BK141"/>
  <c i="6" r="BK204"/>
  <c r="J298"/>
  <c i="7" r="BK200"/>
  <c i="8" r="BK132"/>
  <c i="9" r="BK97"/>
  <c r="BK223"/>
  <c i="4" r="BK88"/>
  <c r="J85"/>
  <c i="5" r="J229"/>
  <c i="6" r="BK215"/>
  <c r="BK102"/>
  <c i="7" r="J143"/>
  <c r="BK131"/>
  <c i="9" r="BK94"/>
  <c r="J193"/>
  <c i="10" r="BK163"/>
  <c i="4" r="J101"/>
  <c i="5" r="J150"/>
  <c r="J267"/>
  <c i="6" r="BK192"/>
  <c r="J123"/>
  <c i="8" r="J203"/>
  <c i="9" r="J276"/>
  <c r="J310"/>
  <c i="10" r="J167"/>
  <c r="J92"/>
  <c i="11" r="F35"/>
  <c i="1" r="BB64"/>
  <c i="5" r="BK376"/>
  <c i="6" r="J254"/>
  <c r="J106"/>
  <c i="7" r="J240"/>
  <c i="8" r="J127"/>
  <c r="BK152"/>
  <c i="9" r="BK271"/>
  <c r="BK259"/>
  <c i="11" r="BK84"/>
  <c i="5" r="J368"/>
  <c r="J96"/>
  <c i="6" r="J273"/>
  <c r="J166"/>
  <c i="7" r="BK126"/>
  <c i="8" r="J199"/>
  <c r="J160"/>
  <c i="9" r="J105"/>
  <c i="10" r="BK142"/>
  <c i="12" r="BK96"/>
  <c i="5" r="BK318"/>
  <c r="BK212"/>
  <c i="6" r="J155"/>
  <c r="J98"/>
  <c i="7" r="J160"/>
  <c i="8" r="J233"/>
  <c i="9" r="J322"/>
  <c r="BK267"/>
  <c r="BK314"/>
  <c i="2" r="BK91"/>
  <c i="5" r="J100"/>
  <c r="J306"/>
  <c r="J110"/>
  <c i="6" r="BK183"/>
  <c i="7" r="J89"/>
  <c i="8" r="BK237"/>
  <c r="J89"/>
  <c i="9" r="BK165"/>
  <c r="J223"/>
  <c i="10" r="BK88"/>
  <c i="5" r="BK301"/>
  <c r="BK124"/>
  <c i="6" r="J257"/>
  <c r="J279"/>
  <c i="7" r="BK156"/>
  <c i="8" r="J221"/>
  <c i="9" r="J289"/>
  <c r="BK119"/>
  <c i="10" r="BK171"/>
  <c i="2" r="BK88"/>
  <c i="5" r="J132"/>
  <c r="J221"/>
  <c i="6" r="BK118"/>
  <c r="J208"/>
  <c i="7" r="BK252"/>
  <c i="8" r="BK177"/>
  <c i="9" r="J285"/>
  <c r="J326"/>
  <c i="10" r="BK128"/>
  <c i="5" r="J372"/>
  <c r="J353"/>
  <c r="BK100"/>
  <c i="6" r="BK279"/>
  <c i="7" r="J230"/>
  <c i="8" r="J148"/>
  <c r="BK140"/>
  <c i="9" r="BK205"/>
  <c i="10" r="BK145"/>
  <c i="5" r="J124"/>
  <c r="BK177"/>
  <c r="J212"/>
  <c i="6" r="BK112"/>
  <c i="7" r="BK217"/>
  <c r="J146"/>
  <c i="8" r="J101"/>
  <c i="9" r="BK263"/>
  <c i="10" r="J178"/>
  <c r="J97"/>
  <c r="BK97"/>
  <c i="3" r="J82"/>
  <c i="5" r="BK361"/>
  <c r="J207"/>
  <c r="J92"/>
  <c i="6" r="BK106"/>
  <c r="J196"/>
  <c i="7" r="BK134"/>
  <c i="8" r="J185"/>
  <c i="9" r="J329"/>
  <c r="J165"/>
  <c r="J174"/>
  <c i="12" r="BK106"/>
  <c i="5" r="J195"/>
  <c r="J168"/>
  <c i="6" r="BK290"/>
  <c r="BK135"/>
  <c i="7" r="J252"/>
  <c r="J151"/>
  <c i="8" r="J177"/>
  <c i="9" r="J181"/>
  <c r="J368"/>
  <c i="12" r="BK117"/>
  <c i="4" r="J98"/>
  <c i="5" r="J217"/>
  <c r="BK297"/>
  <c i="6" r="J302"/>
  <c r="BK265"/>
  <c i="7" r="BK164"/>
  <c i="8" r="BK233"/>
  <c r="BK199"/>
  <c i="9" r="J350"/>
  <c r="BK185"/>
  <c i="10" r="J150"/>
  <c i="5" r="BK229"/>
  <c r="BK150"/>
  <c r="BK221"/>
  <c i="6" r="J163"/>
  <c i="7" r="BK234"/>
  <c r="BK93"/>
  <c i="8" r="BK160"/>
  <c i="9" r="J354"/>
  <c r="J210"/>
  <c i="12" r="BK109"/>
  <c i="2" l="1" r="R81"/>
  <c r="R80"/>
  <c i="3" r="BK81"/>
  <c r="J81"/>
  <c r="J60"/>
  <c i="4" r="BK84"/>
  <c i="5" r="BK91"/>
  <c r="J91"/>
  <c r="J61"/>
  <c r="BK203"/>
  <c r="J203"/>
  <c r="J62"/>
  <c r="BK310"/>
  <c r="J310"/>
  <c r="J66"/>
  <c i="6" r="BK187"/>
  <c r="J187"/>
  <c r="J64"/>
  <c r="P272"/>
  <c i="7" r="T155"/>
  <c r="BK212"/>
  <c r="J212"/>
  <c r="J65"/>
  <c i="8" r="T88"/>
  <c r="T139"/>
  <c r="BK202"/>
  <c r="J202"/>
  <c r="J66"/>
  <c i="9" r="BK89"/>
  <c r="J89"/>
  <c r="J61"/>
  <c r="P209"/>
  <c r="T275"/>
  <c r="P333"/>
  <c i="10" r="BK87"/>
  <c i="3" r="P81"/>
  <c r="P80"/>
  <c i="1" r="AU56"/>
  <c i="5" r="BK216"/>
  <c r="J216"/>
  <c r="J64"/>
  <c r="BK330"/>
  <c r="J330"/>
  <c r="J67"/>
  <c i="6" r="T187"/>
  <c r="BK272"/>
  <c r="J272"/>
  <c r="J67"/>
  <c i="7" r="R88"/>
  <c r="T142"/>
  <c r="P225"/>
  <c i="8" r="R147"/>
  <c r="R202"/>
  <c i="9" r="BK222"/>
  <c r="J222"/>
  <c r="J64"/>
  <c r="BK288"/>
  <c r="J288"/>
  <c r="J66"/>
  <c i="10" r="R87"/>
  <c i="5" r="R91"/>
  <c r="T203"/>
  <c r="R310"/>
  <c i="6" r="R187"/>
  <c r="R272"/>
  <c i="7" r="P88"/>
  <c r="BK142"/>
  <c r="J142"/>
  <c r="J62"/>
  <c r="R225"/>
  <c i="8" r="BK147"/>
  <c r="J147"/>
  <c r="J63"/>
  <c r="BK168"/>
  <c r="J168"/>
  <c r="J65"/>
  <c i="9" r="R222"/>
  <c r="P288"/>
  <c i="10" r="T154"/>
  <c i="5" r="T216"/>
  <c r="T330"/>
  <c i="6" r="R89"/>
  <c r="T174"/>
  <c r="P235"/>
  <c r="BK242"/>
  <c r="J242"/>
  <c r="J66"/>
  <c i="7" r="T88"/>
  <c r="P142"/>
  <c r="BK225"/>
  <c r="J225"/>
  <c r="J66"/>
  <c i="8" r="P88"/>
  <c r="T147"/>
  <c r="T168"/>
  <c i="9" r="R89"/>
  <c r="BK209"/>
  <c r="J209"/>
  <c r="J62"/>
  <c r="BK275"/>
  <c r="J275"/>
  <c r="J65"/>
  <c r="BK333"/>
  <c r="J333"/>
  <c r="J67"/>
  <c i="12" r="BK83"/>
  <c r="J83"/>
  <c r="J61"/>
  <c i="2" r="BK81"/>
  <c r="J81"/>
  <c r="J60"/>
  <c i="3" r="R81"/>
  <c r="R80"/>
  <c i="4" r="P84"/>
  <c r="P83"/>
  <c r="P82"/>
  <c i="1" r="AU57"/>
  <c i="5" r="T91"/>
  <c r="T90"/>
  <c r="T89"/>
  <c r="R203"/>
  <c r="T310"/>
  <c i="6" r="BK89"/>
  <c r="J89"/>
  <c r="J61"/>
  <c r="BK174"/>
  <c r="J174"/>
  <c r="J62"/>
  <c r="BK235"/>
  <c r="J235"/>
  <c r="J65"/>
  <c r="P242"/>
  <c i="7" r="BK155"/>
  <c r="J155"/>
  <c r="J64"/>
  <c r="T212"/>
  <c i="8" r="R88"/>
  <c r="R139"/>
  <c r="P202"/>
  <c i="9" r="T222"/>
  <c r="T288"/>
  <c i="10" r="P87"/>
  <c r="R154"/>
  <c r="R170"/>
  <c i="2" r="P81"/>
  <c r="P80"/>
  <c i="1" r="AU55"/>
  <c i="3" r="T81"/>
  <c r="T80"/>
  <c i="4" r="R84"/>
  <c r="R83"/>
  <c r="R82"/>
  <c i="5" r="P216"/>
  <c r="R330"/>
  <c i="6" r="T89"/>
  <c r="R174"/>
  <c r="T272"/>
  <c i="7" r="R155"/>
  <c r="P212"/>
  <c i="8" r="P147"/>
  <c r="R168"/>
  <c i="9" r="P89"/>
  <c r="R209"/>
  <c r="P275"/>
  <c r="R333"/>
  <c i="10" r="BK154"/>
  <c r="J154"/>
  <c r="J63"/>
  <c r="P170"/>
  <c i="12" r="P83"/>
  <c r="P82"/>
  <c r="P81"/>
  <c i="1" r="AU65"/>
  <c i="5" r="P91"/>
  <c r="P203"/>
  <c r="P310"/>
  <c i="6" r="P89"/>
  <c r="P174"/>
  <c r="R235"/>
  <c r="R242"/>
  <c i="7" r="P155"/>
  <c r="R212"/>
  <c i="8" r="BK139"/>
  <c r="J139"/>
  <c r="J62"/>
  <c r="P168"/>
  <c i="9" r="T89"/>
  <c r="T88"/>
  <c r="T87"/>
  <c r="T209"/>
  <c r="R275"/>
  <c r="T333"/>
  <c i="12" r="R83"/>
  <c r="R82"/>
  <c r="R81"/>
  <c i="2" r="T81"/>
  <c r="T80"/>
  <c i="4" r="T84"/>
  <c r="T83"/>
  <c r="T82"/>
  <c i="5" r="R216"/>
  <c r="P330"/>
  <c i="6" r="P187"/>
  <c r="T235"/>
  <c r="T242"/>
  <c i="7" r="BK88"/>
  <c r="R142"/>
  <c r="T225"/>
  <c i="8" r="BK88"/>
  <c r="J88"/>
  <c r="J61"/>
  <c r="P139"/>
  <c r="T202"/>
  <c i="9" r="P222"/>
  <c r="R288"/>
  <c i="10" r="T87"/>
  <c r="T86"/>
  <c r="T85"/>
  <c r="P154"/>
  <c r="BK170"/>
  <c r="J170"/>
  <c r="J64"/>
  <c r="T170"/>
  <c i="12" r="T83"/>
  <c r="T82"/>
  <c r="T81"/>
  <c i="5" r="BK211"/>
  <c r="J211"/>
  <c r="J63"/>
  <c i="4" r="BK100"/>
  <c r="J100"/>
  <c r="J62"/>
  <c i="10" r="BK177"/>
  <c r="J177"/>
  <c r="J65"/>
  <c i="11" r="BK83"/>
  <c r="J83"/>
  <c r="J61"/>
  <c i="7" r="BK150"/>
  <c r="J150"/>
  <c r="J63"/>
  <c i="9" r="BK217"/>
  <c r="J217"/>
  <c r="J63"/>
  <c i="5" r="BK381"/>
  <c r="BK380"/>
  <c r="J380"/>
  <c r="J68"/>
  <c i="6" r="BK182"/>
  <c r="J182"/>
  <c r="J63"/>
  <c i="8" r="BK164"/>
  <c r="J164"/>
  <c r="J64"/>
  <c i="10" r="BK149"/>
  <c r="J149"/>
  <c r="J62"/>
  <c i="5" r="BK305"/>
  <c r="J305"/>
  <c r="J65"/>
  <c i="12" r="J52"/>
  <c r="J78"/>
  <c r="E48"/>
  <c r="F55"/>
  <c r="BE96"/>
  <c r="BE100"/>
  <c r="BE103"/>
  <c r="BE106"/>
  <c r="BE113"/>
  <c r="BE115"/>
  <c r="BE92"/>
  <c r="BE117"/>
  <c r="BE84"/>
  <c r="BE88"/>
  <c r="BE109"/>
  <c i="1" r="BA65"/>
  <c i="11" r="J55"/>
  <c r="F78"/>
  <c i="10" r="J87"/>
  <c r="J61"/>
  <c i="11" r="J75"/>
  <c r="E48"/>
  <c r="BE84"/>
  <c i="10" r="J55"/>
  <c r="BE105"/>
  <c r="BE145"/>
  <c r="BE159"/>
  <c r="BE163"/>
  <c r="E75"/>
  <c r="BE121"/>
  <c r="BE142"/>
  <c r="BE155"/>
  <c r="BE88"/>
  <c r="BE113"/>
  <c r="BE128"/>
  <c r="BE137"/>
  <c r="BE171"/>
  <c r="J52"/>
  <c r="F82"/>
  <c r="BE167"/>
  <c r="BE174"/>
  <c r="BE178"/>
  <c r="BE92"/>
  <c r="BE133"/>
  <c r="BE150"/>
  <c r="BE97"/>
  <c i="9" r="J55"/>
  <c r="BE130"/>
  <c r="BE135"/>
  <c r="BE198"/>
  <c r="BE201"/>
  <c r="BE276"/>
  <c r="BE322"/>
  <c r="BE362"/>
  <c r="BE368"/>
  <c r="BE372"/>
  <c r="F55"/>
  <c r="J81"/>
  <c r="BE174"/>
  <c r="BE181"/>
  <c r="BE190"/>
  <c r="BE205"/>
  <c r="BE239"/>
  <c r="BE255"/>
  <c r="BE279"/>
  <c r="BE358"/>
  <c r="BE213"/>
  <c r="BE218"/>
  <c r="BE223"/>
  <c r="BE231"/>
  <c r="BE292"/>
  <c r="BE350"/>
  <c r="E77"/>
  <c r="BE101"/>
  <c r="BE105"/>
  <c r="BE109"/>
  <c r="BE113"/>
  <c r="BE247"/>
  <c r="BE334"/>
  <c r="BE340"/>
  <c r="BE344"/>
  <c r="BE227"/>
  <c r="BE259"/>
  <c r="BE263"/>
  <c r="BE285"/>
  <c r="BE289"/>
  <c r="BE296"/>
  <c r="BE300"/>
  <c r="BE326"/>
  <c r="BE90"/>
  <c r="BE97"/>
  <c r="BE165"/>
  <c r="BE235"/>
  <c r="BE243"/>
  <c r="BE282"/>
  <c r="BE94"/>
  <c r="BE210"/>
  <c r="BE271"/>
  <c r="BE318"/>
  <c r="BE329"/>
  <c i="8" r="BK87"/>
  <c r="BK86"/>
  <c r="J86"/>
  <c i="9" r="BE119"/>
  <c r="BE123"/>
  <c r="BE145"/>
  <c r="BE155"/>
  <c r="BE185"/>
  <c r="BE193"/>
  <c r="BE267"/>
  <c r="BE304"/>
  <c r="BE310"/>
  <c r="BE314"/>
  <c r="BE354"/>
  <c i="8" r="E76"/>
  <c r="J83"/>
  <c r="BE93"/>
  <c r="BE101"/>
  <c i="7" r="J88"/>
  <c r="J61"/>
  <c i="8" r="J52"/>
  <c r="F55"/>
  <c r="BE106"/>
  <c r="BE127"/>
  <c r="BE165"/>
  <c r="BE169"/>
  <c r="BE173"/>
  <c r="BE181"/>
  <c r="BE185"/>
  <c r="BE203"/>
  <c r="BE225"/>
  <c r="BE233"/>
  <c r="BE89"/>
  <c r="BE110"/>
  <c r="BE114"/>
  <c r="BE123"/>
  <c r="BE140"/>
  <c r="BE143"/>
  <c r="BE156"/>
  <c r="BE177"/>
  <c r="BE183"/>
  <c r="BE190"/>
  <c r="BE199"/>
  <c r="BE237"/>
  <c r="BE97"/>
  <c r="BE135"/>
  <c r="BE148"/>
  <c r="BE209"/>
  <c r="BE213"/>
  <c r="BE229"/>
  <c r="BE118"/>
  <c r="BE132"/>
  <c r="BE152"/>
  <c r="BE160"/>
  <c r="BE187"/>
  <c r="BE194"/>
  <c r="BE217"/>
  <c r="BE221"/>
  <c i="7" r="F83"/>
  <c r="E48"/>
  <c r="BE97"/>
  <c r="BE105"/>
  <c r="BE143"/>
  <c r="BE151"/>
  <c r="BE180"/>
  <c r="BE184"/>
  <c r="J55"/>
  <c r="BE131"/>
  <c r="BE146"/>
  <c r="BE168"/>
  <c r="BE205"/>
  <c r="BE213"/>
  <c r="BE240"/>
  <c i="6" r="BK88"/>
  <c r="J88"/>
  <c r="J60"/>
  <c i="7" r="BE112"/>
  <c r="BE138"/>
  <c r="BE172"/>
  <c r="BE221"/>
  <c r="BE234"/>
  <c r="J52"/>
  <c r="BE89"/>
  <c r="BE93"/>
  <c r="BE101"/>
  <c r="BE119"/>
  <c r="BE156"/>
  <c r="BE160"/>
  <c r="BE192"/>
  <c r="BE196"/>
  <c r="BE217"/>
  <c r="BE230"/>
  <c r="BE244"/>
  <c r="BE248"/>
  <c r="BE256"/>
  <c r="BE126"/>
  <c r="BE134"/>
  <c r="BE164"/>
  <c r="BE176"/>
  <c r="BE200"/>
  <c r="BE226"/>
  <c r="BE252"/>
  <c r="BE260"/>
  <c i="5" r="BK90"/>
  <c r="J90"/>
  <c r="J60"/>
  <c r="J381"/>
  <c r="J69"/>
  <c i="6" r="E77"/>
  <c r="BE135"/>
  <c r="BE155"/>
  <c r="BE166"/>
  <c r="BE170"/>
  <c r="BE175"/>
  <c r="BE231"/>
  <c r="BE265"/>
  <c r="BE290"/>
  <c r="BE294"/>
  <c r="BE123"/>
  <c r="BE178"/>
  <c r="BE188"/>
  <c r="BE219"/>
  <c r="BE236"/>
  <c r="BE254"/>
  <c r="BE268"/>
  <c r="BE283"/>
  <c r="BE298"/>
  <c r="J81"/>
  <c r="F84"/>
  <c r="BE106"/>
  <c r="BE112"/>
  <c r="BE163"/>
  <c r="BE183"/>
  <c r="BE313"/>
  <c r="BE118"/>
  <c r="BE150"/>
  <c r="BE215"/>
  <c r="BE239"/>
  <c r="BE273"/>
  <c r="BE309"/>
  <c r="J84"/>
  <c r="BE141"/>
  <c r="BE146"/>
  <c r="BE192"/>
  <c r="BE200"/>
  <c r="BE204"/>
  <c r="BE223"/>
  <c r="BE227"/>
  <c r="BE243"/>
  <c r="BE90"/>
  <c r="BE94"/>
  <c r="BE98"/>
  <c r="BE102"/>
  <c r="BE196"/>
  <c r="BE208"/>
  <c r="BE246"/>
  <c r="BE257"/>
  <c r="BE262"/>
  <c r="BE279"/>
  <c r="BE302"/>
  <c r="BE129"/>
  <c r="BE158"/>
  <c r="BE250"/>
  <c i="5" r="J52"/>
  <c r="BE92"/>
  <c r="BE104"/>
  <c r="BE188"/>
  <c r="BE195"/>
  <c r="BE204"/>
  <c r="BE229"/>
  <c r="BE233"/>
  <c r="BE241"/>
  <c r="BE254"/>
  <c r="BE262"/>
  <c r="BE294"/>
  <c r="BE311"/>
  <c r="BE337"/>
  <c r="BE341"/>
  <c r="E79"/>
  <c r="BE100"/>
  <c r="BE114"/>
  <c r="BE132"/>
  <c r="BE150"/>
  <c r="BE183"/>
  <c r="BE191"/>
  <c r="BE199"/>
  <c r="BE217"/>
  <c r="BE271"/>
  <c r="BE285"/>
  <c r="BE288"/>
  <c r="BE322"/>
  <c i="4" r="J84"/>
  <c r="J61"/>
  <c i="5" r="BE267"/>
  <c r="BE301"/>
  <c r="BE318"/>
  <c r="BE372"/>
  <c r="F55"/>
  <c r="J86"/>
  <c r="BE118"/>
  <c r="BE124"/>
  <c r="BE141"/>
  <c r="BE212"/>
  <c r="BE237"/>
  <c r="BE245"/>
  <c r="BE279"/>
  <c r="BE291"/>
  <c r="BE306"/>
  <c r="BE314"/>
  <c r="BE349"/>
  <c r="BE361"/>
  <c r="BE382"/>
  <c r="BE96"/>
  <c r="BE110"/>
  <c r="BE128"/>
  <c r="BE159"/>
  <c r="BE177"/>
  <c r="BE225"/>
  <c r="BE258"/>
  <c r="BE331"/>
  <c r="BE168"/>
  <c r="BE207"/>
  <c r="BE221"/>
  <c r="BE297"/>
  <c r="BE326"/>
  <c r="BE353"/>
  <c r="BE357"/>
  <c r="BE368"/>
  <c r="BE376"/>
  <c i="4" r="F55"/>
  <c r="J79"/>
  <c r="BE98"/>
  <c r="E48"/>
  <c r="BE95"/>
  <c r="BE101"/>
  <c r="J52"/>
  <c r="BE85"/>
  <c r="BE92"/>
  <c r="BE88"/>
  <c i="3" r="J52"/>
  <c r="E70"/>
  <c r="BE85"/>
  <c i="2" r="BK80"/>
  <c r="J80"/>
  <c r="J59"/>
  <c i="3" r="BE82"/>
  <c r="F55"/>
  <c r="BE89"/>
  <c r="BE87"/>
  <c r="J55"/>
  <c i="1" r="AW55"/>
  <c r="BB55"/>
  <c r="BC55"/>
  <c i="2" r="E48"/>
  <c r="J52"/>
  <c r="F55"/>
  <c r="J55"/>
  <c r="BE82"/>
  <c r="BE85"/>
  <c r="BE88"/>
  <c r="BE91"/>
  <c r="BE93"/>
  <c i="1" r="BA55"/>
  <c r="BD55"/>
  <c i="4" r="J34"/>
  <c i="1" r="AW57"/>
  <c i="3" r="F37"/>
  <c i="1" r="BD56"/>
  <c i="4" r="F35"/>
  <c i="1" r="BB57"/>
  <c i="7" r="F37"/>
  <c i="1" r="BD60"/>
  <c i="10" r="F36"/>
  <c i="1" r="BC63"/>
  <c i="8" r="F37"/>
  <c i="1" r="BD61"/>
  <c i="9" r="F37"/>
  <c i="1" r="BD62"/>
  <c i="6" r="F34"/>
  <c i="1" r="BA59"/>
  <c i="10" r="F34"/>
  <c i="1" r="BA63"/>
  <c i="8" r="F34"/>
  <c i="1" r="BA61"/>
  <c i="8" r="J34"/>
  <c i="1" r="AW61"/>
  <c i="10" r="F35"/>
  <c i="1" r="BB63"/>
  <c i="3" r="F35"/>
  <c i="1" r="BB56"/>
  <c i="7" r="J34"/>
  <c i="1" r="AW60"/>
  <c i="10" r="F37"/>
  <c i="1" r="BD63"/>
  <c i="7" r="F36"/>
  <c i="1" r="BC60"/>
  <c i="6" r="F36"/>
  <c i="1" r="BC59"/>
  <c i="3" r="F34"/>
  <c i="1" r="BA56"/>
  <c i="12" r="F37"/>
  <c i="1" r="BD65"/>
  <c i="5" r="F34"/>
  <c i="1" r="BA58"/>
  <c i="9" r="F36"/>
  <c i="1" r="BC62"/>
  <c i="11" r="J34"/>
  <c i="1" r="AW64"/>
  <c i="12" r="J34"/>
  <c i="1" r="AW65"/>
  <c i="6" r="F35"/>
  <c i="1" r="BB59"/>
  <c i="5" r="F35"/>
  <c i="1" r="BB58"/>
  <c i="12" r="F36"/>
  <c i="1" r="BC65"/>
  <c i="7" r="F34"/>
  <c i="1" r="BA60"/>
  <c i="3" r="F36"/>
  <c i="1" r="BC56"/>
  <c i="5" r="F37"/>
  <c i="1" r="BD58"/>
  <c i="8" r="F35"/>
  <c i="1" r="BB61"/>
  <c i="9" r="F35"/>
  <c i="1" r="BB62"/>
  <c i="11" r="J33"/>
  <c i="1" r="AV64"/>
  <c i="5" r="F36"/>
  <c i="1" r="BC58"/>
  <c i="6" r="J34"/>
  <c i="1" r="AW59"/>
  <c i="7" r="F35"/>
  <c i="1" r="BB60"/>
  <c i="8" r="J30"/>
  <c i="10" r="J34"/>
  <c i="1" r="AW63"/>
  <c i="4" r="F34"/>
  <c i="1" r="BA57"/>
  <c i="5" r="J34"/>
  <c i="1" r="AW58"/>
  <c i="3" r="J34"/>
  <c i="1" r="AW56"/>
  <c i="4" r="F36"/>
  <c i="1" r="BC57"/>
  <c i="8" r="F36"/>
  <c i="1" r="BC61"/>
  <c i="4" r="F37"/>
  <c i="1" r="BD57"/>
  <c i="9" r="J34"/>
  <c i="1" r="AW62"/>
  <c i="6" r="F37"/>
  <c i="1" r="BD59"/>
  <c i="9" r="F34"/>
  <c i="1" r="BA62"/>
  <c i="12" r="F35"/>
  <c i="1" r="BB65"/>
  <c i="9" l="1" r="BK88"/>
  <c r="J88"/>
  <c r="J60"/>
  <c i="6" r="P88"/>
  <c r="P87"/>
  <c i="1" r="AU59"/>
  <c i="10" r="P86"/>
  <c r="P85"/>
  <c i="1" r="AU63"/>
  <c i="7" r="BK87"/>
  <c r="J87"/>
  <c r="J60"/>
  <c i="5" r="P90"/>
  <c r="P89"/>
  <c i="1" r="AU58"/>
  <c i="8" r="P87"/>
  <c r="P86"/>
  <c i="1" r="AU61"/>
  <c i="6" r="T88"/>
  <c r="T87"/>
  <c i="8" r="R87"/>
  <c r="R86"/>
  <c i="9" r="R88"/>
  <c r="R87"/>
  <c i="7" r="T87"/>
  <c r="T86"/>
  <c i="5" r="R90"/>
  <c r="R89"/>
  <c i="7" r="R87"/>
  <c r="R86"/>
  <c r="P87"/>
  <c r="P86"/>
  <c i="1" r="AU60"/>
  <c i="10" r="R86"/>
  <c r="R85"/>
  <c i="4" r="BK83"/>
  <c r="J83"/>
  <c r="J60"/>
  <c i="9" r="P88"/>
  <c r="P87"/>
  <c i="1" r="AU62"/>
  <c i="6" r="R88"/>
  <c r="R87"/>
  <c i="10" r="BK86"/>
  <c r="BK85"/>
  <c r="J85"/>
  <c r="J59"/>
  <c i="8" r="T87"/>
  <c r="T86"/>
  <c i="12" r="BK82"/>
  <c r="J82"/>
  <c r="J60"/>
  <c i="11" r="BK82"/>
  <c r="J82"/>
  <c r="J60"/>
  <c i="3" r="BK80"/>
  <c r="J80"/>
  <c r="J59"/>
  <c i="9" r="BK87"/>
  <c r="J87"/>
  <c i="1" r="AG61"/>
  <c i="8" r="J59"/>
  <c r="J87"/>
  <c r="J60"/>
  <c i="6" r="BK87"/>
  <c r="J87"/>
  <c i="5" r="BK89"/>
  <c r="J89"/>
  <c r="J59"/>
  <c i="10" r="F33"/>
  <c i="1" r="AZ63"/>
  <c r="BA54"/>
  <c r="W30"/>
  <c r="AT64"/>
  <c i="7" r="F33"/>
  <c i="1" r="AZ60"/>
  <c i="4" r="J33"/>
  <c i="1" r="AV57"/>
  <c r="AT57"/>
  <c i="9" r="F33"/>
  <c i="1" r="AZ62"/>
  <c r="BC54"/>
  <c r="W32"/>
  <c i="8" r="F33"/>
  <c i="1" r="AZ61"/>
  <c i="12" r="F33"/>
  <c i="1" r="AZ65"/>
  <c r="BD54"/>
  <c r="W33"/>
  <c i="7" r="J33"/>
  <c i="1" r="AV60"/>
  <c r="AT60"/>
  <c i="11" r="F33"/>
  <c i="1" r="AZ64"/>
  <c i="9" r="J33"/>
  <c i="1" r="AV62"/>
  <c r="AT62"/>
  <c i="5" r="J33"/>
  <c i="1" r="AV58"/>
  <c r="AT58"/>
  <c i="6" r="F33"/>
  <c i="1" r="AZ59"/>
  <c i="2" r="J30"/>
  <c i="1" r="AG55"/>
  <c i="2" r="F33"/>
  <c i="1" r="AZ55"/>
  <c i="5" r="F33"/>
  <c i="1" r="AZ58"/>
  <c i="2" r="J33"/>
  <c i="1" r="AV55"/>
  <c r="AT55"/>
  <c i="12" r="J33"/>
  <c i="1" r="AV65"/>
  <c r="AT65"/>
  <c i="4" r="F33"/>
  <c i="1" r="AZ57"/>
  <c i="3" r="J33"/>
  <c i="1" r="AV56"/>
  <c r="AT56"/>
  <c i="9" r="J30"/>
  <c i="1" r="AG62"/>
  <c i="10" r="J33"/>
  <c i="1" r="AV63"/>
  <c r="AT63"/>
  <c r="BB54"/>
  <c r="W31"/>
  <c i="6" r="J33"/>
  <c i="1" r="AV59"/>
  <c r="AT59"/>
  <c i="3" r="F33"/>
  <c i="1" r="AZ56"/>
  <c i="6" r="J30"/>
  <c i="1" r="AG59"/>
  <c i="8" r="J33"/>
  <c i="1" r="AV61"/>
  <c r="AT61"/>
  <c r="AN61"/>
  <c i="10" l="1" r="J86"/>
  <c r="J60"/>
  <c i="4" r="BK82"/>
  <c r="J82"/>
  <c i="7" r="BK86"/>
  <c r="J86"/>
  <c i="12" r="BK81"/>
  <c r="J81"/>
  <c i="11" r="BK81"/>
  <c r="J81"/>
  <c r="J59"/>
  <c i="1" r="AN62"/>
  <c i="9" r="J59"/>
  <c r="J39"/>
  <c i="8" r="J39"/>
  <c i="1" r="AN59"/>
  <c i="6" r="J59"/>
  <c r="J39"/>
  <c i="1" r="AN55"/>
  <c i="2" r="J39"/>
  <c i="10" r="J30"/>
  <c i="1" r="AG63"/>
  <c i="3" r="J30"/>
  <c i="1" r="AG56"/>
  <c r="AY54"/>
  <c i="7" r="J30"/>
  <c i="1" r="AG60"/>
  <c i="4" r="J30"/>
  <c i="1" r="AG57"/>
  <c r="AZ54"/>
  <c r="W29"/>
  <c i="12" r="J30"/>
  <c i="1" r="AG65"/>
  <c r="AW54"/>
  <c r="AK30"/>
  <c r="AU54"/>
  <c r="AX54"/>
  <c i="5" r="J30"/>
  <c i="1" r="AG58"/>
  <c i="12" l="1" r="J39"/>
  <c i="3" r="J39"/>
  <c i="4" r="J39"/>
  <c i="7" r="J39"/>
  <c i="10" r="J39"/>
  <c i="12" r="J59"/>
  <c i="7" r="J59"/>
  <c i="4" r="J59"/>
  <c i="5" r="J39"/>
  <c i="1" r="AN58"/>
  <c r="AN57"/>
  <c r="AN60"/>
  <c r="AN56"/>
  <c r="AN63"/>
  <c r="AN65"/>
  <c i="11" r="J30"/>
  <c r="J39"/>
  <c i="1" r="AV54"/>
  <c r="AK29"/>
  <c l="1" r="AG64"/>
  <c r="AN64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<sst xmlns="http://schemas.openxmlformats.org/spreadsheetml/2006/main">
  <si>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</si>
  <si>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</si>
  <si>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</si>
  <si>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</si>
  <si>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</si>
  <si>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{c4c01387-1023-4dc5-b3af-b5397d88af27}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</si>
  <si>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</si>
  <si>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</si>
  <si>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</si>
  <si>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</si>
  <si>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</si>
  <si>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</si>
  <si>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</si>
  <si>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</si>
  <si>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3111/22/034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</si>
  <si>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</si>
  <si>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</si>
  <si>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chodníku a VO ul. Kubelkova - 1. etapa</t>
  </si>
  <si>
    <t>KSO:</t>
  </si>
  <si>
    <t/>
  </si>
  <si>
    <t>CC-CZ:</t>
  </si>
  <si>
    <t>Místo:</t>
  </si>
  <si>
    <t>Česká Třebová</t>
  </si>
  <si>
    <t>Datum:</t>
  </si>
  <si>
    <t>30. 3. 2023</t>
  </si>
  <si>
    <t>Zadavatel:</t>
  </si>
  <si>
    <t>IČ:</t>
  </si>
  <si>
    <t>00278653</t>
  </si>
  <si>
    <t>Město Česká Třebová</t>
  </si>
  <si>
    <t>DIČ:</t>
  </si>
  <si>
    <t>CZ00278653</t>
  </si>
  <si>
    <t>Uchazeč:</t>
  </si>
  <si>
    <t>Vyplň údaj</t>
  </si>
  <si>
    <t>Projektant:</t>
  </si>
  <si>
    <t>25292161</t>
  </si>
  <si>
    <t>Prodin a.s.</t>
  </si>
  <si>
    <t>CZ25292161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</si>
  <si>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</si>
  <si>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</si>
  <si>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</si>
  <si>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</si>
  <si>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</si>
  <si>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</si>
  <si>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</si>
  <si>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</si>
  <si>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</si>
  <si>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</si>
  <si>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</si>
  <si>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</si>
  <si>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</si>
  <si>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</si>
  <si>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</si>
  <si>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</si>
  <si>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</si>
  <si>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</si>
  <si>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</si>
  <si>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</si>
  <si>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</si>
  <si>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</si>
  <si>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</si>
  <si>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</si>
  <si>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</si>
  <si>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</si>
  <si>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</si>
  <si>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</si>
  <si>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</si>
  <si>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</si>
  <si>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</si>
  <si>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</si>
  <si>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</si>
  <si>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</si>
  <si>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</si>
  <si>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</si>
  <si>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</si>
  <si>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</si>
  <si>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</si>
  <si>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</si>
  <si>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</si>
  <si>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</si>
  <si>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</si>
  <si>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</si>
  <si>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000 - Neuznatelné</t>
  </si>
  <si>
    <t>Všeobecné položky</t>
  </si>
  <si>
    <t>STA</t>
  </si>
  <si>
    <t>1</t>
  </si>
  <si>
    <t>{4b5badf5-9825-48cb-97f6-254280d796d4}</t>
  </si>
  <si>
    <t>2</t>
  </si>
  <si>
    <t>SO 000 - Uznatelné</t>
  </si>
  <si>
    <t>{cac72b17-1de5-4a32-b209-3a1d48905147}</t>
  </si>
  <si>
    <t>SO 001 - Neuznatelné</t>
  </si>
  <si>
    <t>Příprava území</t>
  </si>
  <si>
    <t>{4c9152d2-62ad-412b-815f-d2fe4691a70d}</t>
  </si>
  <si>
    <t>SO 131 - Uznatelná</t>
  </si>
  <si>
    <t>Rekonstrukce stávajících chodníků ul. Kubelkova a Pod Březinou</t>
  </si>
  <si>
    <t>{0306e664-9ac2-417f-bf00-ec49c82376bd}</t>
  </si>
  <si>
    <t>SO 131 - Neuznatelné</t>
  </si>
  <si>
    <t>{e2181ecc-8058-4cce-90bc-a7bdee843d15}</t>
  </si>
  <si>
    <t>SO 132 - Uznatelné</t>
  </si>
  <si>
    <t>Nové chodníky ul. Kubelkova</t>
  </si>
  <si>
    <t>{92f81caf-eaaf-40ec-a86b-589fdba90421}</t>
  </si>
  <si>
    <t>SO 132 - Neuznatelné</t>
  </si>
  <si>
    <t>{40474884-0fd4-4402-ae21-a70d781f0190}</t>
  </si>
  <si>
    <t>SO 133 - Uznatelné</t>
  </si>
  <si>
    <t>Nové chodníky ul. Pod Březinou</t>
  </si>
  <si>
    <t>{8abdeb54-a34e-44e6-a4d5-e2d396f15ae4}</t>
  </si>
  <si>
    <t>SO 133 - Neuznatelné</t>
  </si>
  <si>
    <t>{2740bd9c-d36f-4e9b-8cf4-73153bae16e1}</t>
  </si>
  <si>
    <t>SO 401 - Neuznatelné</t>
  </si>
  <si>
    <t>Úpravy veřejného osvětlení</t>
  </si>
  <si>
    <t>{806e083f-6fa0-4799-8321-7b09ec60510c}</t>
  </si>
  <si>
    <t>SO 801 - Neuznatelné</t>
  </si>
  <si>
    <t>Náhradní výsadba</t>
  </si>
  <si>
    <t>{ee216365-63a3-4b1e-8ca0-de9b9e4f9f0f}</t>
  </si>
  <si>
    <t>KRYCÍ LIST SOUPISU PRACÍ</t>
  </si>
  <si>
    <t>Objekt:</t>
  </si>
  <si>
    <t>SO 000 - Neuznatelné - Všeobecné položky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</si>
  <si>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</si>
  <si>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</si>
  <si>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</si>
  <si>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</si>
  <si>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</si>
  <si>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</si>
  <si>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</si>
  <si>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</si>
  <si>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</si>
  <si>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</si>
  <si>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</si>
  <si>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</si>
  <si>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</si>
  <si>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</si>
  <si>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</si>
  <si>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</si>
  <si>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</si>
  <si>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</si>
  <si>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</si>
  <si>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</si>
  <si>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</si>
  <si>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</si>
  <si>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</si>
  <si>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012103001</t>
  </si>
  <si>
    <t xml:space="preserve">Vytyčení stavby </t>
  </si>
  <si>
    <t>soubor</t>
  </si>
  <si>
    <t>1024</t>
  </si>
  <si>
    <t>745258263</t>
  </si>
  <si>
    <t>PP</t>
  </si>
  <si>
    <t>VV</t>
  </si>
  <si>
    <t>"směrové i výškové - geodetem"1</t>
  </si>
  <si>
    <t>012103002</t>
  </si>
  <si>
    <t>Vytyčení stávajících inženýrských sítí</t>
  </si>
  <si>
    <t>1502441563</t>
  </si>
  <si>
    <t xml:space="preserve">"jednotlivými správci  vč. protokolů o vytyčení"1</t>
  </si>
  <si>
    <t>3</t>
  </si>
  <si>
    <t>013254001</t>
  </si>
  <si>
    <t>Dokumentace skutečného provedení stavby</t>
  </si>
  <si>
    <t>347810046</t>
  </si>
  <si>
    <t>"3x tisk+ 3x CD"1</t>
  </si>
  <si>
    <t>4</t>
  </si>
  <si>
    <t>030003002</t>
  </si>
  <si>
    <t>Geometrikcý plán</t>
  </si>
  <si>
    <t xml:space="preserve">soubor </t>
  </si>
  <si>
    <t>553800511</t>
  </si>
  <si>
    <t>041403005</t>
  </si>
  <si>
    <t>Zabezpečení staveniště - BOZP</t>
  </si>
  <si>
    <t>-1526440226</t>
  </si>
  <si>
    <t>SO 000 - Uznatelné - Všeobecné položky</t>
  </si>
  <si>
    <t>012303001</t>
  </si>
  <si>
    <t xml:space="preserve">Geodetické práce po výstavbě - zaměření skutečného provedení stavby </t>
  </si>
  <si>
    <t>-2002199052</t>
  </si>
  <si>
    <t>"3x tisk + 3x CD"1</t>
  </si>
  <si>
    <t>030001001</t>
  </si>
  <si>
    <t>Zařízení staveniště</t>
  </si>
  <si>
    <t>1406034785</t>
  </si>
  <si>
    <t>041403002</t>
  </si>
  <si>
    <t>Zabezpečení staveniště - DIO</t>
  </si>
  <si>
    <t>95712261</t>
  </si>
  <si>
    <t>043002001</t>
  </si>
  <si>
    <t>Statická zkouška</t>
  </si>
  <si>
    <t>kus</t>
  </si>
  <si>
    <t>-1724744292</t>
  </si>
  <si>
    <t>SO 001 - Neuznatelné - Příprava území</t>
  </si>
  <si>
    <t>HSV - Práce a dodávky HSV</t>
  </si>
  <si>
    <t xml:space="preserve">    1 - Zemní práce</t>
  </si>
  <si>
    <t xml:space="preserve">    9 - Ostatní konstrukce a práce, bourání</t>
  </si>
  <si>
    <t>HSV</t>
  </si>
  <si>
    <t>Práce a dodávky HSV</t>
  </si>
  <si>
    <t>Zemní práce</t>
  </si>
  <si>
    <t>111211231</t>
  </si>
  <si>
    <t>Snesení listnatého klestu D do 30 cm ve svahu do 1:3</t>
  </si>
  <si>
    <t>CS ÚRS 2023 01</t>
  </si>
  <si>
    <t>-1745519307</t>
  </si>
  <si>
    <t>Snesení větví stromů na hromady nebo naložení na dopravní prostředek listnatých v rovině nebo ve svahu do 1:3, průměru kmene do 30 cm</t>
  </si>
  <si>
    <t>Online PSC</t>
  </si>
  <si>
    <t>https://podminky.urs.cz/item/CS_URS_2023_01/111211231</t>
  </si>
  <si>
    <t>112151351</t>
  </si>
  <si>
    <t>Kácení stromu s postupným spouštěním koruny a kmene D přes 0,1 do 0,2 m</t>
  </si>
  <si>
    <t>1191408401</t>
  </si>
  <si>
    <t>Pokácení stromu postupné se spouštěním částí kmene a koruny o průměru na řezné ploše pařezu přes 100 do 200 mm</t>
  </si>
  <si>
    <t>https://podminky.urs.cz/item/CS_URS_2023_01/112151351</t>
  </si>
  <si>
    <t>"Bříza - průměr kmene do 200 mm"2</t>
  </si>
  <si>
    <t>112251101</t>
  </si>
  <si>
    <t>Odstranění pařezů průměru přes 100 do 300 mm</t>
  </si>
  <si>
    <t>2095871513</t>
  </si>
  <si>
    <t>Odstranění pařezů strojně s jejich vykopáním nebo vytrháním průměru přes 100 do 300 mm</t>
  </si>
  <si>
    <t>https://podminky.urs.cz/item/CS_URS_2023_01/112251101</t>
  </si>
  <si>
    <t>162201411</t>
  </si>
  <si>
    <t>Vodorovné přemístění kmenů stromů listnatých do 1 km D kmene přes 100 do 300 mm</t>
  </si>
  <si>
    <t>-806174929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</si>
  <si>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</si>
  <si>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</si>
  <si>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162201515</t>
  </si>
  <si>
    <t xml:space="preserve">Poplatek za  uložení biologického odpadu na skládce</t>
  </si>
  <si>
    <t>537418769</t>
  </si>
  <si>
    <t>Poplatek za uložení biologického odpadu na skládce</t>
  </si>
  <si>
    <t>9</t>
  </si>
  <si>
    <t>Ostatní konstrukce a práce, bourání</t>
  </si>
  <si>
    <t>6</t>
  </si>
  <si>
    <t>966001210</t>
  </si>
  <si>
    <t>Demontáž stávající čekárny R</t>
  </si>
  <si>
    <t>-31735419</t>
  </si>
  <si>
    <t xml:space="preserve">Demontáž stávající čekárny </t>
  </si>
  <si>
    <t>P</t>
  </si>
  <si>
    <t>Poznámka k položce:_x000d_
odečteno z výkresu D.1.2.5 Situace</t>
  </si>
  <si>
    <t>"komplet demontáž stáv. čekárny"1</t>
  </si>
  <si>
    <t>SO 131 - Uznatelná - Rekonstrukce stávajících chodníků ul. Kubelkova a Pod Březinou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</si>
  <si>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</si>
  <si>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</si>
  <si>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</si>
  <si>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</si>
  <si>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</si>
  <si>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PSV -  Práce a dodávky PSV</t>
  </si>
  <si>
    <t xml:space="preserve">    711 - Izolace proti vodě, vlhkosti a plynům</t>
  </si>
  <si>
    <t>113106123</t>
  </si>
  <si>
    <t>Rozebrání dlažeb ze zámkových dlaždic komunikací pro pěší ručně</t>
  </si>
  <si>
    <t>m2</t>
  </si>
  <si>
    <t>1326710635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</si>
  <si>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</si>
  <si>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https://podminky.urs.cz/item/CS_URS_2023_01/113106123</t>
  </si>
  <si>
    <t>"přeskládání stávající dlažby"31</t>
  </si>
  <si>
    <t>113106144</t>
  </si>
  <si>
    <t>Rozebrání dlažeb ze zámkových dlaždic komunikací pro pěší strojně pl přes 50 m2</t>
  </si>
  <si>
    <t>2015569611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</si>
  <si>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</si>
  <si>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https://podminky.urs.cz/item/CS_URS_2023_01/113106144</t>
  </si>
  <si>
    <t>"odstranění stávajícího krytu dláž."100</t>
  </si>
  <si>
    <t>113107221</t>
  </si>
  <si>
    <t>Odstranění podkladu z kameniva drceného tl do 100 mm strojně pl přes 200 m2</t>
  </si>
  <si>
    <t>-1718843404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</si>
  <si>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</si>
  <si>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https://podminky.urs.cz/item/CS_URS_2023_01/113107221</t>
  </si>
  <si>
    <t>"odstranění podkladu z kameniva drceného tl. 60 mm"1673</t>
  </si>
  <si>
    <t>113107222</t>
  </si>
  <si>
    <t>Odstranění podkladu z kameniva drceného tl přes 100 do 200 mm strojně pl přes 200 m2</t>
  </si>
  <si>
    <t>-441718380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</si>
  <si>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</si>
  <si>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https://podminky.urs.cz/item/CS_URS_2023_01/113107222</t>
  </si>
  <si>
    <t>"odstranění podkladu z kameniva drceného tl. 140 mm"272</t>
  </si>
  <si>
    <t>"odstranění podkladu z kameniva drceného tl. 150 mm"45+112</t>
  </si>
  <si>
    <t>Součet</t>
  </si>
  <si>
    <t>113107242</t>
  </si>
  <si>
    <t>Odstranění podkladu živičného tl přes 50 do 100 mm strojně pl přes 200 m2</t>
  </si>
  <si>
    <t>350616550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</si>
  <si>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</si>
  <si>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https://podminky.urs.cz/item/CS_URS_2023_01/113107242</t>
  </si>
  <si>
    <t>"odstranění živičného krytu chodníků tl. 100 mm"1945</t>
  </si>
  <si>
    <t>113107231</t>
  </si>
  <si>
    <t>Odstranění podkladu z betonu prostého tl přes 100 do 150 mm strojně pl přes 200 m2</t>
  </si>
  <si>
    <t>588053509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</si>
  <si>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</si>
  <si>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https://podminky.urs.cz/item/CS_URS_2023_01/113107231</t>
  </si>
  <si>
    <t>"odstranění podkladu z betonu tl. 150 mm"1945</t>
  </si>
  <si>
    <t>7</t>
  </si>
  <si>
    <t>113107337</t>
  </si>
  <si>
    <t>Odstranění podkladu z betonu vyztuženého sítěmi tl přes 150 do 300 mm strojně pl do 50 m2</t>
  </si>
  <si>
    <t>-2011179364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</si>
  <si>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</si>
  <si>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https://podminky.urs.cz/item/CS_URS_2023_01/113107337</t>
  </si>
  <si>
    <t>"odstranění podkladu z betonu vyztuženého tl. 200 mm"12</t>
  </si>
  <si>
    <t>"odstranění stávajícího víka vodovné šachty v km 1,100"3,5</t>
  </si>
  <si>
    <t>8</t>
  </si>
  <si>
    <t>113202111</t>
  </si>
  <si>
    <t>Vytrhání obrub krajníků obrubníků stojatých</t>
  </si>
  <si>
    <t>m</t>
  </si>
  <si>
    <t>-2061950524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</si>
  <si>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</si>
  <si>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</si>
  <si>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"vybourání stávajících chodníkových / silničních obrubníků"507</t>
  </si>
  <si>
    <t>121151113</t>
  </si>
  <si>
    <t>Sejmutí ornice plochy do 500 m2 tl vrstvy do 200 mm strojně</t>
  </si>
  <si>
    <t>1183205491</t>
  </si>
  <si>
    <t>Sejmutí ornice strojně při souvislé ploše přes 100 do 500 m2, tl. vrstvy do 200 mm</t>
  </si>
  <si>
    <t>https://podminky.urs.cz/item/CS_URS_2023_01/121151113</t>
  </si>
  <si>
    <t>"odstranění stávající ornice v místě nových chodníků a napojení na stávající plochy"158</t>
  </si>
  <si>
    <t>10</t>
  </si>
  <si>
    <t>122251102</t>
  </si>
  <si>
    <t>Odkopávky a prokopávky nezapažené v hornině třídy těžitelnosti I skupiny 3 objem do 50 m3 strojně</t>
  </si>
  <si>
    <t>m3</t>
  </si>
  <si>
    <t>-523288367</t>
  </si>
  <si>
    <t>Odkopávky a prokopávky nezapažené strojně v hornině třídy těžitelnosti I skupiny 3 přes 20 do 50 m3</t>
  </si>
  <si>
    <t>https://podminky.urs.cz/item/CS_URS_2023_01/122251102</t>
  </si>
  <si>
    <t>"odstranění stávající zeminy v místě původních zeleně na úroveň pláně chodníku"</t>
  </si>
  <si>
    <t>"tl. 100 mm"100*0,1</t>
  </si>
  <si>
    <t>"tl.210 mm"61*0,21</t>
  </si>
  <si>
    <t>"odpočet zásypu za palisádama"-12</t>
  </si>
  <si>
    <t>"odpočet zásypu šachty v km 1,100"-3,5*2</t>
  </si>
  <si>
    <t>11</t>
  </si>
  <si>
    <t>162351103</t>
  </si>
  <si>
    <t>Vodorovné přemístění přes 50 do 500 m výkopku/sypaniny z horniny třídy těžitelnosti I skupiny 1 až 3</t>
  </si>
  <si>
    <t>-1861144279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</si>
  <si>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</si>
  <si>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</si>
  <si>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12</t>
  </si>
  <si>
    <t>162751117</t>
  </si>
  <si>
    <t>Vodorovné přemístění přes 9 000 do 10000 m výkopku/sypaniny z horniny třídy těžitelnosti I skupiny 1 až 3</t>
  </si>
  <si>
    <t>-1827525086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</si>
  <si>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</si>
  <si>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</si>
  <si>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13</t>
  </si>
  <si>
    <t>171201221</t>
  </si>
  <si>
    <t>Poplatek za uložení na skládce (skládkovné) zeminy a kamení kód odpadu 17 05 04</t>
  </si>
  <si>
    <t>t</t>
  </si>
  <si>
    <t>394298586</t>
  </si>
  <si>
    <t>Poplatek za uložení stavebního odpadu na skládce (skládkovné) zeminy a kamení zatříděného do Katalogu odpadů pod kódem 17 05 04</t>
  </si>
  <si>
    <t>https://podminky.urs.cz/item/CS_URS_2023_01/171201221</t>
  </si>
  <si>
    <t>"tl. 100 mm"100*0,1*1,7</t>
  </si>
  <si>
    <t>"tl.210 mm"61*0,21*1,7</t>
  </si>
  <si>
    <t>"odpočet zásypu za palisádama"-12*1,7</t>
  </si>
  <si>
    <t>"odpočet zásypu šachty v km 1,100"-3,5*2*1,7</t>
  </si>
  <si>
    <t>14</t>
  </si>
  <si>
    <t>171251201</t>
  </si>
  <si>
    <t>Uložení sypaniny na skládky nebo meziskládky</t>
  </si>
  <si>
    <t>-1196709735</t>
  </si>
  <si>
    <t>Uložení sypaniny na skládky nebo meziskládky bez hutnění s upravením uložené sypaniny do předepsaného tvaru</t>
  </si>
  <si>
    <t>https://podminky.urs.cz/item/CS_URS_2023_01/171251201</t>
  </si>
  <si>
    <t>174101101</t>
  </si>
  <si>
    <t>Zásyp jam, šachet rýh nebo kolem objektů sypaninou se zhutněním</t>
  </si>
  <si>
    <t>-465363197</t>
  </si>
  <si>
    <t>Zásyp sypaninou z jakékoliv horniny strojně s uložením výkopku ve vrstvách se zhutněním jam, šachet, rýh nebo kolem objektů v těchto vykopávkách</t>
  </si>
  <si>
    <t>https://podminky.urs.cz/item/CS_URS_2023_01/174101101</t>
  </si>
  <si>
    <t>"zásyp rušené šachty vodovodní šachty v km 1,100"3,5*2</t>
  </si>
  <si>
    <t>"zásyp za palisádama"12</t>
  </si>
  <si>
    <t>16</t>
  </si>
  <si>
    <t>181351113</t>
  </si>
  <si>
    <t>Rozprostření ornice tl vrstvy do 200 mm pl přes 500 m2 v rovině nebo ve svahu do 1:5 strojně</t>
  </si>
  <si>
    <t>237176978</t>
  </si>
  <si>
    <t>Rozprostření a urovnání ornice v rovině nebo ve svahu sklonu do 1:5 strojně při souvislé ploše přes 500 m2, tl. vrstvy do 200 mm</t>
  </si>
  <si>
    <t>https://podminky.urs.cz/item/CS_URS_2023_01/181351113</t>
  </si>
  <si>
    <t>"použití ornice ze stavby , tl. vrstvy 100 mm"</t>
  </si>
  <si>
    <t>178</t>
  </si>
  <si>
    <t>17</t>
  </si>
  <si>
    <t>M</t>
  </si>
  <si>
    <t>00572410</t>
  </si>
  <si>
    <t>osivo směs travní parková</t>
  </si>
  <si>
    <t>kg</t>
  </si>
  <si>
    <t>542004248</t>
  </si>
  <si>
    <t>178*0,035 "Přepočtené koeficientem množství</t>
  </si>
  <si>
    <t>18</t>
  </si>
  <si>
    <t>181411131</t>
  </si>
  <si>
    <t>Založení parkového trávníku výsevem pl do 1000 m2 v rovině a ve svahu do 1:5</t>
  </si>
  <si>
    <t>2127811268</t>
  </si>
  <si>
    <t>Založení trávníku na půdě předem připravené plochy do 1000 m2 výsevem včetně utažení parkového v rovině nebo na svahu do 1:5</t>
  </si>
  <si>
    <t>https://podminky.urs.cz/item/CS_URS_2023_01/181411131</t>
  </si>
  <si>
    <t>19</t>
  </si>
  <si>
    <t>181951112</t>
  </si>
  <si>
    <t>Úprava pláně v hornině třídy těžitelnosti I skupiny 1 až 3 se zhutněním strojně</t>
  </si>
  <si>
    <t>-331111307</t>
  </si>
  <si>
    <t>Úprava pláně vyrovnáním výškových rozdílů strojně v hornině třídy těžitelnosti I, skupiny 1 až 3 se zhutněním</t>
  </si>
  <si>
    <t>https://podminky.urs.cz/item/CS_URS_2023_01/181951112</t>
  </si>
  <si>
    <t>"úprava zemní pláně chodníku se zhutněním "2152</t>
  </si>
  <si>
    <t>20</t>
  </si>
  <si>
    <t>979054441</t>
  </si>
  <si>
    <t>Očištění vybouraných z desek nebo dlaždic s původním spárováním z kameniva těženého</t>
  </si>
  <si>
    <t>1415244881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</si>
  <si>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</si>
  <si>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https://podminky.urs.cz/item/CS_URS_2023_01/979054441</t>
  </si>
  <si>
    <t>Zakládání</t>
  </si>
  <si>
    <t>69311081</t>
  </si>
  <si>
    <t>geotextilie netkaná separační, ochranná, filtrační, drenážní PES 300g/m2</t>
  </si>
  <si>
    <t>2104063680</t>
  </si>
  <si>
    <t>"separační PP geotextílie na pláni chodníku (se souhlasem TDI). Dle TP 97"2107</t>
  </si>
  <si>
    <t>22</t>
  </si>
  <si>
    <t>213141111</t>
  </si>
  <si>
    <t>Zřízení vrstvy z geotextilie v rovině nebo ve sklonu do 1:5 š do 3 m</t>
  </si>
  <si>
    <t>-1128735288</t>
  </si>
  <si>
    <t>Zřízení vrstvy z geotextilie filtrační, separační, odvodňovací, ochranné, výztužné nebo protierozní v rovině nebo ve sklonu do 1:5, šířky do 3 m</t>
  </si>
  <si>
    <t>https://podminky.urs.cz/item/CS_URS_2023_01/213141111</t>
  </si>
  <si>
    <t>Vodorovné konstrukce</t>
  </si>
  <si>
    <t>23</t>
  </si>
  <si>
    <t>451561111</t>
  </si>
  <si>
    <t>Lože pod dlažby z kameniva drceného drobného vrstva tl do 100 mm</t>
  </si>
  <si>
    <t>254779510</t>
  </si>
  <si>
    <t>Lože pod dlažby z kameniva drceného drobného, tl. vrstvy do 100 mm</t>
  </si>
  <si>
    <t>https://podminky.urs.cz/item/CS_URS_2023_01/451561111</t>
  </si>
  <si>
    <t>"drcené kamenivo fr. 4/8"2107</t>
  </si>
  <si>
    <t>Komunikace pozemní</t>
  </si>
  <si>
    <t>24</t>
  </si>
  <si>
    <t>564851111</t>
  </si>
  <si>
    <t>Podklad ze štěrkodrtě ŠD plochy přes 100 m2 tl 150 mm</t>
  </si>
  <si>
    <t>-215638041</t>
  </si>
  <si>
    <t>Podklad ze štěrkodrti ŠD s rozprostřením a zhutněním plochy přes 100 m2, po zhutnění tl. 150 mm</t>
  </si>
  <si>
    <t>https://podminky.urs.cz/item/CS_URS_2023_01/564851111</t>
  </si>
  <si>
    <t>"ŠDa fr.0/32 - konstrukční vrstva v místě chodníkového sjezdu"332</t>
  </si>
  <si>
    <t>25</t>
  </si>
  <si>
    <t>564861111</t>
  </si>
  <si>
    <t>Podklad ze štěrkodrtě ŠD plochy přes 100 m2 tl 200 mm</t>
  </si>
  <si>
    <t>1311514010</t>
  </si>
  <si>
    <t>Podklad ze štěrkodrti ŠD s rozprostřením a zhutněním plochy přes 100 m2, po zhutnění tl. 200 mm</t>
  </si>
  <si>
    <t>https://podminky.urs.cz/item/CS_URS_2023_01/564861111</t>
  </si>
  <si>
    <t>"ŠDa fr.0/32 - konstrukční vrstva v místě nepojížděného chodníku"1775*1,1</t>
  </si>
  <si>
    <t>26</t>
  </si>
  <si>
    <t>567122111</t>
  </si>
  <si>
    <t>Podklad ze směsi stmelené cementem SC C 8/10 (KSC I) tl 120 mm</t>
  </si>
  <si>
    <t>-788911333</t>
  </si>
  <si>
    <t>Podklad ze směsi stmelené cementem SC bez dilatačních spár, s rozprostřením a zhutněním SC C 8/10 (KSC I), po zhutnění tl. 120 mm</t>
  </si>
  <si>
    <t>https://podminky.urs.cz/item/CS_URS_2023_01/567122111</t>
  </si>
  <si>
    <t>"Podklad ze SC C 8/10 tl. 120 mm v místě sjezdu"332</t>
  </si>
  <si>
    <t>27</t>
  </si>
  <si>
    <t>59245008</t>
  </si>
  <si>
    <t>dlažba tvar obdélník betonová 200x100x60mm barevná</t>
  </si>
  <si>
    <t>-1201370217</t>
  </si>
  <si>
    <t>"v místě nástupní hrany, kontrastní pás, dlažba 200x100x60 mm BÍLÁ "</t>
  </si>
  <si>
    <t>9*1,03 "Přepočtené koeficientem množství</t>
  </si>
  <si>
    <t>28</t>
  </si>
  <si>
    <t>59245018</t>
  </si>
  <si>
    <t>dlažba tvar obdélník betonová 200x100x60mm přírodní</t>
  </si>
  <si>
    <t>-751238400</t>
  </si>
  <si>
    <t>"V místě nepojížděného chodníku, dlažba 200x100x60 mm ŠEDÁ"</t>
  </si>
  <si>
    <t>1695*1,01 "Přepočtené koeficientem množství</t>
  </si>
  <si>
    <t>29</t>
  </si>
  <si>
    <t>59245018R</t>
  </si>
  <si>
    <t>dlažba tvar obdélník betonová 200x100x60mm přírodní - hladká</t>
  </si>
  <si>
    <t>-842711805</t>
  </si>
  <si>
    <t>"lemování hmatových prvků hladkou dlažbou - bez zkosených hran - požadavek SFDI"</t>
  </si>
  <si>
    <t>30</t>
  </si>
  <si>
    <t>59245006</t>
  </si>
  <si>
    <t>dlažba tvar obdélník betonová pro nevidomé 200x100x60mm barevná</t>
  </si>
  <si>
    <t>-766152331</t>
  </si>
  <si>
    <t>"reliéfní dlažba - barva červená"35</t>
  </si>
  <si>
    <t>35*1,03 "Přepočtené koeficientem množství"</t>
  </si>
  <si>
    <t>31</t>
  </si>
  <si>
    <t>596211113</t>
  </si>
  <si>
    <t>Kladení zámkové dlažby komunikací pro pěší ručně tl 60 mm skupiny A pl přes 300 m2</t>
  </si>
  <si>
    <t>1684412493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</si>
  <si>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</si>
  <si>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https://podminky.urs.cz/item/CS_URS_2023_01/596211113</t>
  </si>
  <si>
    <t>"přeskládání stáv. dlažby"31</t>
  </si>
  <si>
    <t>"kontrastní pás, Bílá"9</t>
  </si>
  <si>
    <t>"dlažba hladká, Šedá"28</t>
  </si>
  <si>
    <t>"chodník, Šedá" 1695</t>
  </si>
  <si>
    <t>"reliéfní dlažba, Červená"35</t>
  </si>
  <si>
    <t>32</t>
  </si>
  <si>
    <t>59245226</t>
  </si>
  <si>
    <t>dlažba tvar obdélník betonová pro nevidomé 200x100x80mm barevná</t>
  </si>
  <si>
    <t>1913401598</t>
  </si>
  <si>
    <t>"hmatná dlažba v místech chodníkového sjezdu, dlažba 200x100x80 mm ČERVENÁ"</t>
  </si>
  <si>
    <t>62*1,02 "Přepočtené koeficientem množství</t>
  </si>
  <si>
    <t>33</t>
  </si>
  <si>
    <t>59245005</t>
  </si>
  <si>
    <t>dlažba tvar obdélník betonová 200x100x80mm barevná</t>
  </si>
  <si>
    <t>2135816716</t>
  </si>
  <si>
    <t>"V místě chodníkového sjezdu, dlažba 200x100x80 mm ANTRACIT"</t>
  </si>
  <si>
    <t>220*1,01 "Přepočtené koeficientem množství"</t>
  </si>
  <si>
    <t>34</t>
  </si>
  <si>
    <t>59245020R</t>
  </si>
  <si>
    <t>dlažba tvar obdélník betonová 200x100x80mm barevná - hladká</t>
  </si>
  <si>
    <t>-1067287881</t>
  </si>
  <si>
    <t>dlažba tvar obdélník betonová 200x100x80mm přírodní - hladká</t>
  </si>
  <si>
    <t>"dlažba 200x100x80 mm, ANTRACIT"</t>
  </si>
  <si>
    <t>50</t>
  </si>
  <si>
    <t>35</t>
  </si>
  <si>
    <t>592450301R</t>
  </si>
  <si>
    <t>dlažba betonová VODÍCÍ LINIE í 200x200x80mm šedá</t>
  </si>
  <si>
    <t>102650351</t>
  </si>
  <si>
    <t>"umělá vodící linie"</t>
  </si>
  <si>
    <t>8*1,03 "Přepočtené koeficientem množství</t>
  </si>
  <si>
    <t>36</t>
  </si>
  <si>
    <t>596212213</t>
  </si>
  <si>
    <t>Kladení zámkové dlažby pozemních komunikací ručně tl 80 mm skupiny A pl přes 300 m2</t>
  </si>
  <si>
    <t>-1007883676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</si>
  <si>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</si>
  <si>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https://podminky.urs.cz/item/CS_URS_2023_01/596212213</t>
  </si>
  <si>
    <t>"dlažba hladká"50</t>
  </si>
  <si>
    <t>"vjezdy, Antracit"220</t>
  </si>
  <si>
    <t>"reliéfní dlažba, Červená"62</t>
  </si>
  <si>
    <t>"umělá vodící linie"8</t>
  </si>
  <si>
    <t>37</t>
  </si>
  <si>
    <t>564950413</t>
  </si>
  <si>
    <t>Podklad z asfaltového recyklátu plochy do 100 m2 tl 150 mm</t>
  </si>
  <si>
    <t>-2109819089</t>
  </si>
  <si>
    <t>Podklad nebo podsyp z asfaltového recyklátu s rozprostřením a zhutněním plochy jednotlivě do 100 m2, po zhutnění tl. 150 mm</t>
  </si>
  <si>
    <t>https://podminky.urs.cz/item/CS_URS_2023_01/564950413</t>
  </si>
  <si>
    <t>"dopojení R-materiálem na stávající nezpevněnou plochu parkoviště v km 0,000 - 0,050"</t>
  </si>
  <si>
    <t>"použití rec. ze stavby"</t>
  </si>
  <si>
    <t>45</t>
  </si>
  <si>
    <t>38</t>
  </si>
  <si>
    <t>59228415</t>
  </si>
  <si>
    <t>palisáda betonová tyčová půlkulatá přírodní 175x200x1200mm</t>
  </si>
  <si>
    <t>-1669622590</t>
  </si>
  <si>
    <t>39</t>
  </si>
  <si>
    <t>59228414</t>
  </si>
  <si>
    <t>palisáda betonová tyčová půlkulatá přírodní 175x200x1000mm</t>
  </si>
  <si>
    <t>-370575484</t>
  </si>
  <si>
    <t>40</t>
  </si>
  <si>
    <t>59228413</t>
  </si>
  <si>
    <t>palisáda betonová tyčová půlkulatá přírodní 175x200x800mm</t>
  </si>
  <si>
    <t>1218493119</t>
  </si>
  <si>
    <t>41</t>
  </si>
  <si>
    <t>59228412</t>
  </si>
  <si>
    <t>palisáda betonová tyčová půlkulatá přírodní 175x200x600mm</t>
  </si>
  <si>
    <t>-1633860148</t>
  </si>
  <si>
    <t>42</t>
  </si>
  <si>
    <t>339921132</t>
  </si>
  <si>
    <t>Osazování betonových palisád do betonového základu v řadě výšky prvku přes 0,5 do 1 m</t>
  </si>
  <si>
    <t>-2088363203</t>
  </si>
  <si>
    <t>Osazování palisád betonových v řadě se zabetonováním výšky palisády přes 500 do 1000 mm</t>
  </si>
  <si>
    <t>https://podminky.urs.cz/item/CS_URS_2023_01/339921132</t>
  </si>
  <si>
    <t>43</t>
  </si>
  <si>
    <t>339921133</t>
  </si>
  <si>
    <t>Osazování betonových palisád do betonového základu v řadě výšky prvku přes 1 do 1,5 m</t>
  </si>
  <si>
    <t>-32772972</t>
  </si>
  <si>
    <t>Osazování palisád betonových v řadě se zabetonováním výšky palisády přes 1000 do 1500 mm</t>
  </si>
  <si>
    <t>https://podminky.urs.cz/item/CS_URS_2023_01/339921133</t>
  </si>
  <si>
    <t>Trubní vedení</t>
  </si>
  <si>
    <t>44</t>
  </si>
  <si>
    <t>899331111</t>
  </si>
  <si>
    <t>Výšková úprava uličního vstupu nebo vpusti do 200 mm zvýšením poklopu</t>
  </si>
  <si>
    <t>-960846278</t>
  </si>
  <si>
    <t>https://podminky.urs.cz/item/CS_URS_2023_01/899331111</t>
  </si>
  <si>
    <t>"Výšková úprava šachet, šoupat, hrnců, hydrantů na novou niveletu chodníku"24</t>
  </si>
  <si>
    <t>63126081</t>
  </si>
  <si>
    <t>zábradlí kompozitní - madlo, dvě vodorovné výplně, výška 1,1m</t>
  </si>
  <si>
    <t>1013581343</t>
  </si>
  <si>
    <t>"zábradlí výšky 1,1 m nad terénem, doplněno o zarážku pro slepce"15</t>
  </si>
  <si>
    <t>46</t>
  </si>
  <si>
    <t>911111111</t>
  </si>
  <si>
    <t>Montáž zábradlí ocelového zabetonovaného</t>
  </si>
  <si>
    <t>1809242655</t>
  </si>
  <si>
    <t>https://podminky.urs.cz/item/CS_URS_2023_01/911111111</t>
  </si>
  <si>
    <t>47</t>
  </si>
  <si>
    <t>59217016</t>
  </si>
  <si>
    <t>obrubník betonový chodníkový 1000x80x250mm</t>
  </si>
  <si>
    <t>1893987652</t>
  </si>
  <si>
    <t>"1000x80x250 mm"</t>
  </si>
  <si>
    <t>470</t>
  </si>
  <si>
    <t>48</t>
  </si>
  <si>
    <t>916231213</t>
  </si>
  <si>
    <t>Osazení chodníkového obrubníku betonového stojatého s boční opěrou do lože z betonu prostého</t>
  </si>
  <si>
    <t>-456108172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</si>
  <si>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</si>
  <si>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</si>
  <si>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49</t>
  </si>
  <si>
    <t>916991121</t>
  </si>
  <si>
    <t>Lože pod obrubníky, krajníky nebo obruby z dlažebních kostek z betonu prostého</t>
  </si>
  <si>
    <t>-2020736522</t>
  </si>
  <si>
    <t>Lože pod obrubníky, krajníky nebo obruby z dlažebních kostek z betonu prostého</t>
  </si>
  <si>
    <t>https://podminky.urs.cz/item/CS_URS_2023_01/916991121</t>
  </si>
  <si>
    <t>"chodníkový obrubník"470*0,3*0,08</t>
  </si>
  <si>
    <t>997</t>
  </si>
  <si>
    <t>Přesun sutě</t>
  </si>
  <si>
    <t>997221551</t>
  </si>
  <si>
    <t>Vodorovná doprava suti ze sypkých materiálů do 1 km</t>
  </si>
  <si>
    <t>1964850593</t>
  </si>
  <si>
    <t>Vodorovná doprava suti bez naložení, ale se složením a s hrubým urovnáním ze sypkých materiálů, na vzdálenost do 1 km</t>
  </si>
  <si>
    <t>https://podminky.urs.cz/item/CS_URS_2023_01/997221551</t>
  </si>
  <si>
    <t>"kamenivo"284,41+124,41</t>
  </si>
  <si>
    <t>"frézing"427,9-15</t>
  </si>
  <si>
    <t>51</t>
  </si>
  <si>
    <t>997221559</t>
  </si>
  <si>
    <t>Příplatek ZKD 1 km u vodorovné dopravy suti ze sypkých materiálů</t>
  </si>
  <si>
    <t>-804240343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</si>
  <si>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</si>
  <si>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</si>
  <si>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821,72*10</t>
  </si>
  <si>
    <t>52</t>
  </si>
  <si>
    <t>997221571</t>
  </si>
  <si>
    <t>Vodorovná doprava vybouraných hmot do 1 km</t>
  </si>
  <si>
    <t>-282475960</t>
  </si>
  <si>
    <t>Vodorovná doprava vybouraných hmot bez naložení, ale se složením a s hrubým urovnáním na vzdálenost do 1 km</t>
  </si>
  <si>
    <t>https://podminky.urs.cz/item/CS_URS_2023_01/997221571</t>
  </si>
  <si>
    <t>"železobeton"15,5</t>
  </si>
  <si>
    <t>"prostý beton"632,125</t>
  </si>
  <si>
    <t>"obrubníky"103,94</t>
  </si>
  <si>
    <t>"dlažba"26</t>
  </si>
  <si>
    <t>53</t>
  </si>
  <si>
    <t>997221579</t>
  </si>
  <si>
    <t>Příplatek ZKD 1 km u vodorovné dopravy vybouraných hmot</t>
  </si>
  <si>
    <t>721050979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</si>
  <si>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</si>
  <si>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</si>
  <si>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777,565*10</t>
  </si>
  <si>
    <t>54</t>
  </si>
  <si>
    <t>997221611</t>
  </si>
  <si>
    <t>Nakládání suti na dopravní prostředky pro vodorovnou dopravu</t>
  </si>
  <si>
    <t>-598151529</t>
  </si>
  <si>
    <t>Nakládání na dopravní prostředky pro vodorovnou dopravu suti</t>
  </si>
  <si>
    <t>https://podminky.urs.cz/item/CS_URS_2023_01/997221611</t>
  </si>
  <si>
    <t>821,72</t>
  </si>
  <si>
    <t>55</t>
  </si>
  <si>
    <t>997221612</t>
  </si>
  <si>
    <t>Nakládání vybouraných hmot na dopravní prostředky pro vodorovnou dopravu</t>
  </si>
  <si>
    <t>1559929801</t>
  </si>
  <si>
    <t>Nakládání na dopravní prostředky pro vodorovnou dopravu vybouraných hmot</t>
  </si>
  <si>
    <t>https://podminky.urs.cz/item/CS_URS_2023_01/997221612</t>
  </si>
  <si>
    <t>777,565</t>
  </si>
  <si>
    <t>56</t>
  </si>
  <si>
    <t>997221861</t>
  </si>
  <si>
    <t>Poplatek za uložení stavebního odpadu na recyklační skládce (skládkovné) z prostého betonu pod kódem 17 01 01</t>
  </si>
  <si>
    <t>-1853956879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</si>
  <si>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</si>
  <si>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</si>
  <si>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57</t>
  </si>
  <si>
    <t>997221862</t>
  </si>
  <si>
    <t>Poplatek za uložení stavebního odpadu na recyklační skládce (skládkovné) z armovaného betonu pod kódem 17 01 01</t>
  </si>
  <si>
    <t>-324466171</t>
  </si>
  <si>
    <t>Poplatek za uložení stavebního odpadu na recyklační skládce (skládkovné) z armovaného betonu zatříděného do Katalogu odpadů pod kódem 17 01 01</t>
  </si>
  <si>
    <t>https://podminky.urs.cz/item/CS_URS_2023_01/997221862</t>
  </si>
  <si>
    <t>58</t>
  </si>
  <si>
    <t>997221873</t>
  </si>
  <si>
    <t>Poplatek za uložení stavebního odpadu na recyklační skládce (skládkovné) zeminy a kamení zatříděného do Katalogu odpadů pod kódem 17 05 04</t>
  </si>
  <si>
    <t>-190772979</t>
  </si>
  <si>
    <t>https://podminky.urs.cz/item/CS_URS_2023_01/997221873</t>
  </si>
  <si>
    <t>59</t>
  </si>
  <si>
    <t>997221875</t>
  </si>
  <si>
    <t>Poplatek za uložení stavebního odpadu na recyklační skládce (skládkovné) asfaltového bez obsahu dehtu zatříděného do Katalogu odpadů pod kódem 17 03 02</t>
  </si>
  <si>
    <t>800347602</t>
  </si>
  <si>
    <t>https://podminky.urs.cz/item/CS_URS_2023_01/997221875</t>
  </si>
  <si>
    <t>PSV</t>
  </si>
  <si>
    <t xml:space="preserve"> Práce a dodávky PSV</t>
  </si>
  <si>
    <t>711</t>
  </si>
  <si>
    <t>Izolace proti vodě, vlhkosti a plynům</t>
  </si>
  <si>
    <t>60</t>
  </si>
  <si>
    <t>711161215</t>
  </si>
  <si>
    <t>Izolace proti zemní vlhkosti nopovou fólií svislá, nopek v 20,0 mm, tl do 1,0 mm</t>
  </si>
  <si>
    <t>1195359508</t>
  </si>
  <si>
    <t>Izolace proti zemní vlhkosti a beztlakové vodě nopovými fóliemi na ploše svislé S vrstva ochranná, odvětrávací a drenážní výška nopku 20,0 mm, tl. fólie do 1,0 mm</t>
  </si>
  <si>
    <t>https://podminky.urs.cz/item/CS_URS_2023_01/711161215</t>
  </si>
  <si>
    <t>"ukončená horní lištou"</t>
  </si>
  <si>
    <t>"fólie při kontaktu hrany chodníku se stávající zástavbou"</t>
  </si>
  <si>
    <t>23*0,5</t>
  </si>
  <si>
    <t>SO 131 - Neuznatelné - Rekonstrukce stávajících chodníků ul. Kubelkova a Pod Březinou</t>
  </si>
  <si>
    <t>-1091532251</t>
  </si>
  <si>
    <t>"odstranění stávajícího krytu dláž."18</t>
  </si>
  <si>
    <t>-2020833357</t>
  </si>
  <si>
    <t>"odstranění podkladu z kameniva drceného tl. 60 mm"3</t>
  </si>
  <si>
    <t>-1572433217</t>
  </si>
  <si>
    <t>"odstranění podkladu z kameniva drceného tl. 150 mm"18</t>
  </si>
  <si>
    <t>-592436084</t>
  </si>
  <si>
    <t>"odstranění podkladu z betonu tl. 150 mm"3</t>
  </si>
  <si>
    <t>-121699469</t>
  </si>
  <si>
    <t>"odstranění stávajících asf. vrstev v km 0,800-0,860"63</t>
  </si>
  <si>
    <t>"odstranění živičného krytu chodníků tl. 100 mm"3</t>
  </si>
  <si>
    <t>564764028</t>
  </si>
  <si>
    <t>"tl. 100 mm"18*0,1</t>
  </si>
  <si>
    <t>132251101</t>
  </si>
  <si>
    <t>Hloubení rýh nezapažených š do 800 mm v hornině třídy těžitelnosti I skupiny 3 objem do 20 m3 strojně</t>
  </si>
  <si>
    <t>955872838</t>
  </si>
  <si>
    <t>Hloubení nezapažených rýh šířky do 800 mm strojně s urovnáním dna do předepsaného profilu a spádu v hornině třídy těžitelnosti I skupiny 3 do 20 m3</t>
  </si>
  <si>
    <t>https://podminky.urs.cz/item/CS_URS_2023_01/132251101</t>
  </si>
  <si>
    <t>"výkopy rýh pro kanalizaci, přípojky od UV, rozšíření a prohloubení pro vpusti a šachty"</t>
  </si>
  <si>
    <t>2*0,8*1,5</t>
  </si>
  <si>
    <t>142575750</t>
  </si>
  <si>
    <t>"hloubení rýh"2*0,8*1,5</t>
  </si>
  <si>
    <t>-1231977937</t>
  </si>
  <si>
    <t>-501571394</t>
  </si>
  <si>
    <t>"tl. 100 mm"18*0,1*1,7</t>
  </si>
  <si>
    <t>"hloubení rýh"2*0,8*1,5*1,7</t>
  </si>
  <si>
    <t>-232582035</t>
  </si>
  <si>
    <t>1,56</t>
  </si>
  <si>
    <t>58344197</t>
  </si>
  <si>
    <t>štěrkodrť frakce 0/63</t>
  </si>
  <si>
    <t>1679705449</t>
  </si>
  <si>
    <t>1,56*1,8</t>
  </si>
  <si>
    <t>175151101</t>
  </si>
  <si>
    <t>Obsypání potrubí strojně sypaninou bez prohození, uloženou do 3 m</t>
  </si>
  <si>
    <t>-2131549760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</si>
  <si>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</si>
  <si>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</si>
  <si>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0,68+0,16</t>
  </si>
  <si>
    <t>58337310</t>
  </si>
  <si>
    <t>štěrkopísek frakce 0/4</t>
  </si>
  <si>
    <t>-245258809</t>
  </si>
  <si>
    <t>0,84*1,8</t>
  </si>
  <si>
    <t>544076876</t>
  </si>
  <si>
    <t>1146142312</t>
  </si>
  <si>
    <t>2*0,035 "Přepočtené koeficientem množství</t>
  </si>
  <si>
    <t>996871994</t>
  </si>
  <si>
    <t>763212443</t>
  </si>
  <si>
    <t>"úprava zemní pláně chodníku se zhutněním "50,6</t>
  </si>
  <si>
    <t>-791911550</t>
  </si>
  <si>
    <t>"separační PP geotextílie na pláni chodníku (se souhlasem TDI). Dle TP 97"49</t>
  </si>
  <si>
    <t>1964561578</t>
  </si>
  <si>
    <t>-1251385172</t>
  </si>
  <si>
    <t>"drcené kamenivo fr. 4/8"49</t>
  </si>
  <si>
    <t>-1964208005</t>
  </si>
  <si>
    <t>"ŠDa fr.0/32 - konstrukční vrstva v místě nepojížděného chodníku"49</t>
  </si>
  <si>
    <t>-1497002023</t>
  </si>
  <si>
    <t>"Podklad ze SC C 8/10 tl. 120 mm v místě zatravňovací dlažby"31</t>
  </si>
  <si>
    <t>95666137</t>
  </si>
  <si>
    <t>10*1,01 "Přepočtené koeficientem množství</t>
  </si>
  <si>
    <t>2023583118</t>
  </si>
  <si>
    <t>-30993923</t>
  </si>
  <si>
    <t>5*1,03 "Přepočtené koeficientem množství"</t>
  </si>
  <si>
    <t>67041629</t>
  </si>
  <si>
    <t>"dlažba hladká, Šedá"3</t>
  </si>
  <si>
    <t>"chodník, Šedá" 10</t>
  </si>
  <si>
    <t>"reliéfní dlažba, Červená"5</t>
  </si>
  <si>
    <t>573231108</t>
  </si>
  <si>
    <t>Postřik živičný spojovací ze silniční emulze v množství 0,50 kg/m2</t>
  </si>
  <si>
    <t>803770818</t>
  </si>
  <si>
    <t>Postřik spojovací PS bez posypu kamenivem ze silniční emulze, v množství 0,50 kg/m2</t>
  </si>
  <si>
    <t>https://podminky.urs.cz/item/CS_URS_2023_01/573231108</t>
  </si>
  <si>
    <t>"pod ACO a ACL"126</t>
  </si>
  <si>
    <t>577134031</t>
  </si>
  <si>
    <t>Asfaltový beton vrstva obrusná ACO 11 (ABS) tř. I tl 40 mm š do 1,5 m z modifikovaného asfaltu</t>
  </si>
  <si>
    <t>-1767953845</t>
  </si>
  <si>
    <t>Asfaltový beton vrstva obrusná ACO 11 (ABS) s rozprostřením a se zhutněním z modifikovaného asfaltu v pruhu šířky do 1,5 m, po zhutnění tl. 40 mm</t>
  </si>
  <si>
    <t>https://podminky.urs.cz/item/CS_URS_2023_01/577134031</t>
  </si>
  <si>
    <t>"ACO 11 S PMB, v místě obnovy asfaltové plochy"63</t>
  </si>
  <si>
    <t>577155032</t>
  </si>
  <si>
    <t>Asfaltový beton vrstva ložní ACL 16 (ABVH) tl 60 mm š do 1,5 m z modifikovaného asfaltu</t>
  </si>
  <si>
    <t>-1704040263</t>
  </si>
  <si>
    <t>Asfaltový beton vrstva ložní ACL 16 (ABH) s rozprostřením a zhutněním z modifikovaného asfaltu v pruhu šířky do 1,5 m, po zhutnění tl. 60 mm</t>
  </si>
  <si>
    <t>https://podminky.urs.cz/item/CS_URS_2023_01/577155032</t>
  </si>
  <si>
    <t>"ACO 16 S PMB, v místě obnovy asfaltové plochy"63</t>
  </si>
  <si>
    <t>59246016</t>
  </si>
  <si>
    <t>dlažba plošná betonová vegetační 600x400x80mm</t>
  </si>
  <si>
    <t>1074073652</t>
  </si>
  <si>
    <t xml:space="preserve">"zatravňovací dlažba  v km 0,470, pro najetí rozměrných vozidel, dlažba 600x400x80 mm"</t>
  </si>
  <si>
    <t>596412210</t>
  </si>
  <si>
    <t>Kladení dlažby z vegetačních tvárnic pozemních komunikací tl 80 mm pl do 50 m2</t>
  </si>
  <si>
    <t>1107571651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</si>
  <si>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</si>
  <si>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https://podminky.urs.cz/item/CS_URS_2023_01/596412210</t>
  </si>
  <si>
    <t>890411810R</t>
  </si>
  <si>
    <t xml:space="preserve">Bourání UV z prefabrikovaných skruží vč. mříže </t>
  </si>
  <si>
    <t>527780539</t>
  </si>
  <si>
    <t>Bourání UV z prefabrikovaných skruží vč. mříže</t>
  </si>
  <si>
    <t>"stávající UV - komplet"1</t>
  </si>
  <si>
    <t>28612003</t>
  </si>
  <si>
    <t>trubka kanalizační PVC plnostěnná třívrstvá DN 160x3000mm SN12</t>
  </si>
  <si>
    <t>418266881</t>
  </si>
  <si>
    <t>"Přípojka od liniového žlabu, DN150"2</t>
  </si>
  <si>
    <t>-1308949934</t>
  </si>
  <si>
    <t>"1000x80x250 mm"8</t>
  </si>
  <si>
    <t>-2044676603</t>
  </si>
  <si>
    <t>11592751</t>
  </si>
  <si>
    <t>"chodníkový obrubník"8*0,3*0,08</t>
  </si>
  <si>
    <t>58381007</t>
  </si>
  <si>
    <t>kostka štípaná dlažební žula drobná 8/10</t>
  </si>
  <si>
    <t>-1314571578</t>
  </si>
  <si>
    <t>10*1,03 "Přepočtené koeficientem množství</t>
  </si>
  <si>
    <t>916111123</t>
  </si>
  <si>
    <t>Osazení obruby z drobných kostek s boční opěrou do lože z betonu prostého</t>
  </si>
  <si>
    <t>209693857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</si>
  <si>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</si>
  <si>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https://podminky.urs.cz/item/CS_URS_2023_01/916111123</t>
  </si>
  <si>
    <t>Poznámka k položce:_x000d_
odečteno z výkresu D.1.2 Situace, D.1.3 Vzorobvý příčný řez</t>
  </si>
  <si>
    <t>"dvoulinka"50+50</t>
  </si>
  <si>
    <t>56241202</t>
  </si>
  <si>
    <t>žlab odvodňovací PE/PP zátěž A15-C250 světlá š 150mm</t>
  </si>
  <si>
    <t>-1189371617</t>
  </si>
  <si>
    <t>"Odvodňovací žlab s roštem šířky 150 mm, zatížení A15, výtokový kus do betonu"2</t>
  </si>
  <si>
    <t>56241023</t>
  </si>
  <si>
    <t>rošt mřížkový B125 Pz pro žlab š 150mm</t>
  </si>
  <si>
    <t>-1412641894</t>
  </si>
  <si>
    <t>935932111</t>
  </si>
  <si>
    <t>Osazení odvodňovacího plastového žlabu s krycím roštem šířky do 200 mm</t>
  </si>
  <si>
    <t>-336858936</t>
  </si>
  <si>
    <t>Osazení odvodňovacího plastového žlabu s krycím roštem šířky do 200 mm</t>
  </si>
  <si>
    <t>https://podminky.urs.cz/item/CS_URS_2023_01/935932111</t>
  </si>
  <si>
    <t>-638925712</t>
  </si>
  <si>
    <t>"kamenivo"0,51+5,22</t>
  </si>
  <si>
    <t>"frézing"14,52</t>
  </si>
  <si>
    <t>524013275</t>
  </si>
  <si>
    <t>20,25*10</t>
  </si>
  <si>
    <t>-552480671</t>
  </si>
  <si>
    <t>"UV"1,5</t>
  </si>
  <si>
    <t>"prostý beton"0,975</t>
  </si>
  <si>
    <t>"dlažba"4,68</t>
  </si>
  <si>
    <t>472989031</t>
  </si>
  <si>
    <t>7,155*10</t>
  </si>
  <si>
    <t>593009444</t>
  </si>
  <si>
    <t>20,25</t>
  </si>
  <si>
    <t>-1839041563</t>
  </si>
  <si>
    <t>7,155</t>
  </si>
  <si>
    <t>2025392099</t>
  </si>
  <si>
    <t>-356492680</t>
  </si>
  <si>
    <t>-1834931916</t>
  </si>
  <si>
    <t>SO 132 - Uznatelné - Nové chodníky ul. Kubelkova</t>
  </si>
  <si>
    <t>268788619</t>
  </si>
  <si>
    <t>"odstranění stávajícího krytu dláž."19</t>
  </si>
  <si>
    <t>836366652</t>
  </si>
  <si>
    <t>"odstranění podkladu z kameniva drceného tl. 150 mm"43</t>
  </si>
  <si>
    <t>2084527359</t>
  </si>
  <si>
    <t>"odstranění podkladu z betonu vyztuženého tl. 200 mm"24</t>
  </si>
  <si>
    <t>1950633584</t>
  </si>
  <si>
    <t>"odstranění stávající ornice v místě nových chodníků a napojení na stávající plochy"76</t>
  </si>
  <si>
    <t>913573311</t>
  </si>
  <si>
    <t>"tl. 100 mm"19*0,1</t>
  </si>
  <si>
    <t>"tl.210 mm"76*0,21</t>
  </si>
  <si>
    <t>749947172</t>
  </si>
  <si>
    <t>-1443421270</t>
  </si>
  <si>
    <t>"zemina pro zasypání příkopu pod chodníkem"</t>
  </si>
  <si>
    <t>"zemina z SO133 N"14,14</t>
  </si>
  <si>
    <t>"zemina SO132U"17,86</t>
  </si>
  <si>
    <t>379070012</t>
  </si>
  <si>
    <t>-1042955333</t>
  </si>
  <si>
    <t>32*0,035 "Přepočtené koeficientem množství</t>
  </si>
  <si>
    <t>-1020258789</t>
  </si>
  <si>
    <t>-1111994855</t>
  </si>
  <si>
    <t>"úprava zemní pláně chodníku se zhutněním "100,3</t>
  </si>
  <si>
    <t>226240294</t>
  </si>
  <si>
    <t>"separační PP geotextílie na pláni chodníku (se souhlasem TDI). Dle TP 97"100,3</t>
  </si>
  <si>
    <t>267373733</t>
  </si>
  <si>
    <t>-1257457565</t>
  </si>
  <si>
    <t>"drcené kamenivo fr. 4/8"100,3</t>
  </si>
  <si>
    <t>27440535</t>
  </si>
  <si>
    <t>"ŠDa fr.0/32 - konstrukční vrstva v místě chodníkového sjezdu"17,8</t>
  </si>
  <si>
    <t>-740604442</t>
  </si>
  <si>
    <t>"ŠDa fr.0/32 - konstrukční vrstva v místě nepojížděného chodníku"82,5*1,1</t>
  </si>
  <si>
    <t>478627275</t>
  </si>
  <si>
    <t>"Podklad ze SC C 8/10 tl. 120 mm v místě sjezdu"17,8</t>
  </si>
  <si>
    <t>-308874124</t>
  </si>
  <si>
    <t>69*1,01 "Přepočtené koeficientem množství</t>
  </si>
  <si>
    <t>-1364258589</t>
  </si>
  <si>
    <t>4,5*1,03 "Přepočtené koeficientem množství</t>
  </si>
  <si>
    <t>1032782880</t>
  </si>
  <si>
    <t>1067855302</t>
  </si>
  <si>
    <t>-1730463768</t>
  </si>
  <si>
    <t>"kontrastní pás"4,5</t>
  </si>
  <si>
    <t>"dlažba hladká, Šedá"4</t>
  </si>
  <si>
    <t>"chodník, Šedá" 69</t>
  </si>
  <si>
    <t>-778143096</t>
  </si>
  <si>
    <t>6*1,02 "Přepočtené koeficientem množství</t>
  </si>
  <si>
    <t>1520924924</t>
  </si>
  <si>
    <t>7*1,01 "Přepočtené koeficientem množství"</t>
  </si>
  <si>
    <t>510222633</t>
  </si>
  <si>
    <t>4,8</t>
  </si>
  <si>
    <t>-115342529</t>
  </si>
  <si>
    <t>"dlažba hladká"4,8</t>
  </si>
  <si>
    <t>"vjezdy, Antracit"7</t>
  </si>
  <si>
    <t>"reliéfní dlažba, Červená"6</t>
  </si>
  <si>
    <t>-492066142</t>
  </si>
  <si>
    <t>-1021896188</t>
  </si>
  <si>
    <t>1772338626</t>
  </si>
  <si>
    <t>"chodníkový obrubník"58*0,3*0,08</t>
  </si>
  <si>
    <t>-628892144</t>
  </si>
  <si>
    <t>"kamenivo"12,47</t>
  </si>
  <si>
    <t>379848977</t>
  </si>
  <si>
    <t>12,47*10</t>
  </si>
  <si>
    <t>-1856446875</t>
  </si>
  <si>
    <t>"železobeton"15,12</t>
  </si>
  <si>
    <t>"dlažba"4,94</t>
  </si>
  <si>
    <t>-622552310</t>
  </si>
  <si>
    <t>20,06*10</t>
  </si>
  <si>
    <t>1187077648</t>
  </si>
  <si>
    <t>12,47</t>
  </si>
  <si>
    <t>530021661</t>
  </si>
  <si>
    <t>20,06</t>
  </si>
  <si>
    <t>-1055971489</t>
  </si>
  <si>
    <t>-541639478</t>
  </si>
  <si>
    <t>-1131545660</t>
  </si>
  <si>
    <t>SO 132 - Neuznatelné - Nové chodníky ul. Kubelkova</t>
  </si>
  <si>
    <t>558782724</t>
  </si>
  <si>
    <t>"odstranění podkladu z kameniva drceného tl. 150 mm"9</t>
  </si>
  <si>
    <t>442802500</t>
  </si>
  <si>
    <t>"odstranění živičného krytu chodníků tl. 100 mm"14</t>
  </si>
  <si>
    <t>-2125004161</t>
  </si>
  <si>
    <t>"odstranění podkladu z betonu vyztuženého tl. 200 mm"9</t>
  </si>
  <si>
    <t>-312898563</t>
  </si>
  <si>
    <t>3,6</t>
  </si>
  <si>
    <t>368800089</t>
  </si>
  <si>
    <t>"hloubení rýh"3,6</t>
  </si>
  <si>
    <t>-2001961913</t>
  </si>
  <si>
    <t>-216595072</t>
  </si>
  <si>
    <t>"hloubení rýh"3,6*1,7</t>
  </si>
  <si>
    <t>-1934813434</t>
  </si>
  <si>
    <t>2,33</t>
  </si>
  <si>
    <t>-480061352</t>
  </si>
  <si>
    <t>2,33*1,8</t>
  </si>
  <si>
    <t>-51448874</t>
  </si>
  <si>
    <t>1,03+0,24</t>
  </si>
  <si>
    <t>782298233</t>
  </si>
  <si>
    <t>(1,03+0,24)*1,8</t>
  </si>
  <si>
    <t>-1296230895</t>
  </si>
  <si>
    <t>"úprava zemní pláně chodníku se zhutněním "12,4</t>
  </si>
  <si>
    <t>1806643505</t>
  </si>
  <si>
    <t>"separační PP geotextílie na pláni chodníku (se souhlasem TDI). Dle TP 97"10</t>
  </si>
  <si>
    <t>-958015338</t>
  </si>
  <si>
    <t>-2060108830</t>
  </si>
  <si>
    <t>"ŠDa fr.0/32 - konstrukční vrstva v místě nepojížděného chodníku"10</t>
  </si>
  <si>
    <t>-439997880</t>
  </si>
  <si>
    <t>"pod ACO a ACL"28</t>
  </si>
  <si>
    <t>-1282886300</t>
  </si>
  <si>
    <t>"ACO 11 S PMB, v místě obnovy asfaltové plochy"14</t>
  </si>
  <si>
    <t>1661191775</t>
  </si>
  <si>
    <t>"ACO 16 S PMB, v místě obnovy asfaltové plochy"14</t>
  </si>
  <si>
    <t>358915278</t>
  </si>
  <si>
    <t>"Přípojka od liniového žlabu, DN150"3</t>
  </si>
  <si>
    <t>919112233</t>
  </si>
  <si>
    <t>Řezání spár pro vytvoření komůrky š 20 mm hl 40 mm pro těsnící zálivku v živičném krytu</t>
  </si>
  <si>
    <t>1067597864</t>
  </si>
  <si>
    <t>Řezání dilatačních spár v živičném krytu vytvoření komůrky pro těsnící zálivku šířky 20 mm, hloubky 40 mm</t>
  </si>
  <si>
    <t>https://podminky.urs.cz/item/CS_URS_2023_01/919112233</t>
  </si>
  <si>
    <t>919122132</t>
  </si>
  <si>
    <t>Těsnění spár zálivkou za tepla pro komůrky š 20 mm hl 40 mm s těsnicím profilem</t>
  </si>
  <si>
    <t>561394328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</si>
  <si>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</si>
  <si>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https://podminky.urs.cz/item/CS_URS_2023_01/919122132</t>
  </si>
  <si>
    <t>919735111</t>
  </si>
  <si>
    <t>Řezání stávajícího živičného krytu hl do 50 mm</t>
  </si>
  <si>
    <t>1826443713</t>
  </si>
  <si>
    <t>Řezání stávajícího živičného krytu nebo podkladu hloubky do 50 mm</t>
  </si>
  <si>
    <t>https://podminky.urs.cz/item/CS_URS_2023_01/919735111</t>
  </si>
  <si>
    <t>59227025</t>
  </si>
  <si>
    <t>čelo plné na začátek a konec odvodňovacího žlabu polymerbeton pozink hrana š 200mm</t>
  </si>
  <si>
    <t>1313195508</t>
  </si>
  <si>
    <t>59227118</t>
  </si>
  <si>
    <t>díl revizní polymerbetonový předtvarovaný pro svislý odtok s můstkovým litinovým roštem š 200mm</t>
  </si>
  <si>
    <t>-1906015880</t>
  </si>
  <si>
    <t>56241034</t>
  </si>
  <si>
    <t>rošt mřížkový D400 Pz pro žlab š 200mm</t>
  </si>
  <si>
    <t>-1351720455</t>
  </si>
  <si>
    <t>59223075</t>
  </si>
  <si>
    <t>vpusť odtoková polymerbetonová s integrovaným těsněním a můstkovým litinovým roštem pro horizontální připojení potrubí 500x150x500</t>
  </si>
  <si>
    <t>-1827733538</t>
  </si>
  <si>
    <t>"odtoková vpust žlabu"1</t>
  </si>
  <si>
    <t>59227109</t>
  </si>
  <si>
    <t>žlab odvodňovací z polymerbetonu bez spádu s předtvarováním pro svislý odtok pozinkovaná hrana š 200mm</t>
  </si>
  <si>
    <t>1730358785</t>
  </si>
  <si>
    <t>"Odvodňovací žlab šířky 250 mm, zatížení D400, revizní díl, žlab, odtoková vpust, do betonu"</t>
  </si>
  <si>
    <t>"bez revizního dílu 0,5 m"5,5</t>
  </si>
  <si>
    <t>935113112</t>
  </si>
  <si>
    <t>Osazení odvodňovacího polymerbetonového žlabu s krycím roštem šířky přes 200 mm</t>
  </si>
  <si>
    <t>707927286</t>
  </si>
  <si>
    <t>Osazení odvodňovacího žlabu s krycím roštem polymerbetonového šířky přes 200 mm</t>
  </si>
  <si>
    <t>https://podminky.urs.cz/item/CS_URS_2023_01/935113112</t>
  </si>
  <si>
    <t>966008222R</t>
  </si>
  <si>
    <t>Demotáž krycího roštu šířky přes 200 mm, vč. odvozu na skládku</t>
  </si>
  <si>
    <t>-648642312</t>
  </si>
  <si>
    <t>"kompletní položka pro odstranění stávajících roštů v km 0,490 a 0,530"6</t>
  </si>
  <si>
    <t>208955999</t>
  </si>
  <si>
    <t>"kamenivo"2,61</t>
  </si>
  <si>
    <t>"frézing"3,08</t>
  </si>
  <si>
    <t>599695187</t>
  </si>
  <si>
    <t>5,69*10</t>
  </si>
  <si>
    <t>-1847969303</t>
  </si>
  <si>
    <t>"železobeton"5,67</t>
  </si>
  <si>
    <t>767809888</t>
  </si>
  <si>
    <t>5,67*10</t>
  </si>
  <si>
    <t>1103208125</t>
  </si>
  <si>
    <t>5,69</t>
  </si>
  <si>
    <t>-2036556803</t>
  </si>
  <si>
    <t>5,67</t>
  </si>
  <si>
    <t>708554782</t>
  </si>
  <si>
    <t>-509804156</t>
  </si>
  <si>
    <t>964728247</t>
  </si>
  <si>
    <t>SO 133 - Uznatelné - Nové chodníky ul. Pod Březinou</t>
  </si>
  <si>
    <t>111251101</t>
  </si>
  <si>
    <t>Odstranění křovin a stromů průměru kmene do 100 mm i s kořeny sklonu terénu do 1:5 z celkové plochy do 100 m2 strojně</t>
  </si>
  <si>
    <t>1596855913</t>
  </si>
  <si>
    <t>Odstranění křovin a stromů s odstraněním kořenů strojně průměru kmene do 100 mm v rovině nebo ve svahu sklonu terénu do 1:5, při celkové ploše do 100 m2</t>
  </si>
  <si>
    <t>https://podminky.urs.cz/item/CS_URS_2023_01/111251101</t>
  </si>
  <si>
    <t>"odstranění náletových keřů a drobných dřevin včetně likvidace"15</t>
  </si>
  <si>
    <t>162201515R</t>
  </si>
  <si>
    <t>-212334131</t>
  </si>
  <si>
    <t>"odstranění náletových keřů a drobných dřevin včetně likvidace"1</t>
  </si>
  <si>
    <t>794822403</t>
  </si>
  <si>
    <t>"odstranění stávajícího krytu dláž."42</t>
  </si>
  <si>
    <t>-138374830</t>
  </si>
  <si>
    <t>"odstranění podkladu z kameniva drceného tl. 60 mm"15</t>
  </si>
  <si>
    <t>967820373</t>
  </si>
  <si>
    <t>"odstranění podkladu z kameniva drceného tl. 150 mm"42</t>
  </si>
  <si>
    <t>-2082893667</t>
  </si>
  <si>
    <t>"odstranění podkladu z betonu tl. 150 mm"15</t>
  </si>
  <si>
    <t>172906206</t>
  </si>
  <si>
    <t>"odstranění stávajících asf. vrstev v km 0,800-0,860"81</t>
  </si>
  <si>
    <t>"odstranění živičného krytu chodníků tl. 100 mm"15</t>
  </si>
  <si>
    <t>-1826091207</t>
  </si>
  <si>
    <t>"odstranění stávající ornice v místě nových chodníků a napojení na stávající plochy"339</t>
  </si>
  <si>
    <t>-480081406</t>
  </si>
  <si>
    <t>"tl. 100 mm"42*0,1</t>
  </si>
  <si>
    <t>"tl.210 mm"140*0,21</t>
  </si>
  <si>
    <t>-1172159318</t>
  </si>
  <si>
    <t>34,86</t>
  </si>
  <si>
    <t>-1504656672</t>
  </si>
  <si>
    <t>"odpočet zeminy pro zához příkopu pod chodníkem"-35</t>
  </si>
  <si>
    <t>1231701508</t>
  </si>
  <si>
    <t>-1019773388</t>
  </si>
  <si>
    <t>34,86*1,7</t>
  </si>
  <si>
    <t>"odpočet zeminy pro zához příkopu pod chodníkem"-35*1,7</t>
  </si>
  <si>
    <t>1122776981</t>
  </si>
  <si>
    <t>-832791171</t>
  </si>
  <si>
    <t>"zásyp příkopu zeminou pod chodníkem"35</t>
  </si>
  <si>
    <t>23,07</t>
  </si>
  <si>
    <t>1083862629</t>
  </si>
  <si>
    <t>23,07*1,8</t>
  </si>
  <si>
    <t>478460213</t>
  </si>
  <si>
    <t>8,01+2</t>
  </si>
  <si>
    <t>1280237972</t>
  </si>
  <si>
    <t>10,01*1,8</t>
  </si>
  <si>
    <t>-20263891</t>
  </si>
  <si>
    <t>210</t>
  </si>
  <si>
    <t>-1467672919</t>
  </si>
  <si>
    <t>210*0,035 "Přepočtené koeficientem množství</t>
  </si>
  <si>
    <t>2132078169</t>
  </si>
  <si>
    <t>-412757222</t>
  </si>
  <si>
    <t>"úprava zemní pláně chodníku se zhutněním "185</t>
  </si>
  <si>
    <t>1325319544</t>
  </si>
  <si>
    <t>"separační PP geotextílie na pláni chodníku (se souhlasem TDI). Dle TP 97"155</t>
  </si>
  <si>
    <t>-1128352028</t>
  </si>
  <si>
    <t>175042616</t>
  </si>
  <si>
    <t>"drcené kamenivo fr. 4/8"155</t>
  </si>
  <si>
    <t>-1998929368</t>
  </si>
  <si>
    <t>"ŠDa fr.0/32 - konstrukční vrstva v místě nepojížděného chodníku"155</t>
  </si>
  <si>
    <t>144060467</t>
  </si>
  <si>
    <t>567114113</t>
  </si>
  <si>
    <t>Podklad ze směsi stmelené cementem SC C 12/15 (PB III) tl 100 mm</t>
  </si>
  <si>
    <t>-314031506</t>
  </si>
  <si>
    <t>Podklad ze směsi stmelené cementem SC bez dilatačních spár, s rozprostřením a zhutněním SC C 12/15 (PB III), po zhutnění tl. 100 mm</t>
  </si>
  <si>
    <t>https://podminky.urs.cz/item/CS_URS_2023_01/567114113</t>
  </si>
  <si>
    <t>"desky pod UV a šachtu"1</t>
  </si>
  <si>
    <t>2120285228</t>
  </si>
  <si>
    <t>118*1,01 "Přepočtené koeficientem množství</t>
  </si>
  <si>
    <t>-811736323</t>
  </si>
  <si>
    <t>914709669</t>
  </si>
  <si>
    <t>14*1,03 "Přepočtené koeficientem množství"</t>
  </si>
  <si>
    <t>936723259</t>
  </si>
  <si>
    <t>"kontrastní pás, Bílá"4,5</t>
  </si>
  <si>
    <t>"dlažba hladká, Šedá"11</t>
  </si>
  <si>
    <t>"chodník, Šedá" 118</t>
  </si>
  <si>
    <t>"reliéfní dlažba, Červená"14</t>
  </si>
  <si>
    <t>-1416385001</t>
  </si>
  <si>
    <t>7*1,03 "Přepočtené koeficientem množství</t>
  </si>
  <si>
    <t>2128419646</t>
  </si>
  <si>
    <t>"umělá vodící linie"7</t>
  </si>
  <si>
    <t>-375304846</t>
  </si>
  <si>
    <t>"pod ACO a ACL"162</t>
  </si>
  <si>
    <t>1300926016</t>
  </si>
  <si>
    <t>"ACO 11 S PMB, v místě obnovy asfaltové plochy"81</t>
  </si>
  <si>
    <t>-990294712</t>
  </si>
  <si>
    <t>"ACO 16 S PMB, v místě obnovy asfaltové plochy"81</t>
  </si>
  <si>
    <t>894812613</t>
  </si>
  <si>
    <t>Vyříznutí a utěsnění otvoru ve stěně šachty DN 200</t>
  </si>
  <si>
    <t>-691164157</t>
  </si>
  <si>
    <t>Revizní a čistící šachta z polypropylenu PP vyříznutí a utěsnění otvoru ve stěně šachty DN 200</t>
  </si>
  <si>
    <t>https://podminky.urs.cz/item/CS_URS_2023_01/894812613</t>
  </si>
  <si>
    <t>895941311R</t>
  </si>
  <si>
    <t>D+ M uliční vpusti - komplet</t>
  </si>
  <si>
    <t>550915595</t>
  </si>
  <si>
    <t>"Nová UV, komplet"2</t>
  </si>
  <si>
    <t>28612029</t>
  </si>
  <si>
    <t>trubka kanalizační PVC plnostěnná třívrstvá DN 200x6000mm SN16</t>
  </si>
  <si>
    <t>-1190566516</t>
  </si>
  <si>
    <t>"Přípojky od UV a propojení do dešťové kanalizace"25</t>
  </si>
  <si>
    <t>28661010R</t>
  </si>
  <si>
    <t>revizní šachty D 400 - PVC DN 600, komplet</t>
  </si>
  <si>
    <t>-1665135722</t>
  </si>
  <si>
    <t>"Revizní šachta, PVC DN 600 v místě vybourané UV - komplet"1</t>
  </si>
  <si>
    <t>59217031</t>
  </si>
  <si>
    <t>obrubník betonový silniční 1000x150x250mm</t>
  </si>
  <si>
    <t>1948666105</t>
  </si>
  <si>
    <t>72</t>
  </si>
  <si>
    <t>916131213</t>
  </si>
  <si>
    <t>Osazení silničního obrubníku betonového stojatého s boční opěrou do lože z betonu prostého</t>
  </si>
  <si>
    <t>-1320088552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</si>
  <si>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</si>
  <si>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</si>
  <si>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2096083550</t>
  </si>
  <si>
    <t>105</t>
  </si>
  <si>
    <t>581256368</t>
  </si>
  <si>
    <t>853812134</t>
  </si>
  <si>
    <t>"silniční obrubník"72*0,3*0,15</t>
  </si>
  <si>
    <t>"chodníkový obrubník"105*0,3*0,08</t>
  </si>
  <si>
    <t>1162479072</t>
  </si>
  <si>
    <t>82</t>
  </si>
  <si>
    <t>-1938484273</t>
  </si>
  <si>
    <t>1734479226</t>
  </si>
  <si>
    <t>406088991</t>
  </si>
  <si>
    <t>"zábradlí výšky 1,1 m nad terénem, doplněno o zarážku pro slepce"12</t>
  </si>
  <si>
    <t>-1772259312</t>
  </si>
  <si>
    <t>74910420R</t>
  </si>
  <si>
    <t>sloup ocelový zahrazovací pevný D 100mm dl 700mm</t>
  </si>
  <si>
    <t>709236713</t>
  </si>
  <si>
    <t>Poznámka k položce:_x000d_
vč. betonové patky a montáže</t>
  </si>
  <si>
    <t>"vč. montáže"1</t>
  </si>
  <si>
    <t>2007575801</t>
  </si>
  <si>
    <t>"kamenivo"2,55+12,18</t>
  </si>
  <si>
    <t>"frézing"21,12</t>
  </si>
  <si>
    <t>938331555</t>
  </si>
  <si>
    <t>35,85*10</t>
  </si>
  <si>
    <t>1201055293</t>
  </si>
  <si>
    <t>"prostý beton"4,875</t>
  </si>
  <si>
    <t>"dlažba"10,92</t>
  </si>
  <si>
    <t>-275363314</t>
  </si>
  <si>
    <t>15,795*10</t>
  </si>
  <si>
    <t>-1319845620</t>
  </si>
  <si>
    <t>35,85</t>
  </si>
  <si>
    <t>-71330413</t>
  </si>
  <si>
    <t>15,795</t>
  </si>
  <si>
    <t>-688430606</t>
  </si>
  <si>
    <t>"prostý beton"64,895</t>
  </si>
  <si>
    <t>-1446846686</t>
  </si>
  <si>
    <t>61</t>
  </si>
  <si>
    <t>-2032421266</t>
  </si>
  <si>
    <t>SO 133 - Neuznatelné - Nové chodníky ul. Pod Březinou</t>
  </si>
  <si>
    <t>1511565922</t>
  </si>
  <si>
    <t>"odkop pro kontejnerové stání"18*0,35</t>
  </si>
  <si>
    <t>-755070124</t>
  </si>
  <si>
    <t>"propojení šachty se stáv. kanalizací"28,8</t>
  </si>
  <si>
    <t>2024610662</t>
  </si>
  <si>
    <t>"odpočet zeminy pro SO132U"-14,14</t>
  </si>
  <si>
    <t>28,8</t>
  </si>
  <si>
    <t>825705321</t>
  </si>
  <si>
    <t>-895405760</t>
  </si>
  <si>
    <t>"odpočet zeminy pro SO132U"-14,14*1,7</t>
  </si>
  <si>
    <t>28,8*1,7</t>
  </si>
  <si>
    <t>"odkop pro kontejnerové stání"18*0,35*1,7</t>
  </si>
  <si>
    <t>-997675228</t>
  </si>
  <si>
    <t>55563939</t>
  </si>
  <si>
    <t>19,2</t>
  </si>
  <si>
    <t>-1367430103</t>
  </si>
  <si>
    <t>19,2*1,8</t>
  </si>
  <si>
    <t>1933493189</t>
  </si>
  <si>
    <t>7,7+1,92</t>
  </si>
  <si>
    <t>-1076870044</t>
  </si>
  <si>
    <t>9,62*1,8</t>
  </si>
  <si>
    <t>-1838533763</t>
  </si>
  <si>
    <t>"úprava zemní pláně pod přípojkou se zhutněním "19,2+18</t>
  </si>
  <si>
    <t>-1533245738</t>
  </si>
  <si>
    <t>"drcené kamenivo fr. 4/8"18</t>
  </si>
  <si>
    <t>430952857</t>
  </si>
  <si>
    <t>"ŠDa fr.0/32 - kontejnerové stání"18</t>
  </si>
  <si>
    <t>243768960</t>
  </si>
  <si>
    <t>"Podklad ze SC C 8/10 tl. 120 mm kontejnerové stání"18</t>
  </si>
  <si>
    <t>112303812</t>
  </si>
  <si>
    <t>"kontejnerové stání"18</t>
  </si>
  <si>
    <t>59245020</t>
  </si>
  <si>
    <t>dlažba tvar obdélník betonová 200x100x80mm přírodní</t>
  </si>
  <si>
    <t>1447634060</t>
  </si>
  <si>
    <t>-2110778491</t>
  </si>
  <si>
    <t>141502862</t>
  </si>
  <si>
    <t>"Přípojky od UV a propojení do dešťové kanalizace"24</t>
  </si>
  <si>
    <t>935113119R</t>
  </si>
  <si>
    <t>D+M prostoru pro odpadové hospodářství</t>
  </si>
  <si>
    <t>-2117628013</t>
  </si>
  <si>
    <t>Poznámka k položce:_x000d_
odečteno z výkresu D.1.2.5 Situace, D.1.3 Vzorový příčný řez</t>
  </si>
  <si>
    <t>"D+M komplet, aretační systém dle standardů města"18</t>
  </si>
  <si>
    <t>SO 401 - Neuznatelné - Úpravy veřejného osvětlení</t>
  </si>
  <si>
    <t>ADECO spol. s.r.o.</t>
  </si>
  <si>
    <t>HSV - HSV</t>
  </si>
  <si>
    <t xml:space="preserve">    401 - Veřejné osvětlení</t>
  </si>
  <si>
    <t>401</t>
  </si>
  <si>
    <t>Veřejné osvětlení</t>
  </si>
  <si>
    <t xml:space="preserve">Veřejné osvětlení dle samostatného rozpočtu </t>
  </si>
  <si>
    <t>1636366065</t>
  </si>
  <si>
    <t>SO 801 - Neuznatelné - Náhradní výsadba</t>
  </si>
  <si>
    <t>8666285</t>
  </si>
  <si>
    <t>"hloubení jamek"4</t>
  </si>
  <si>
    <t>-1446252405</t>
  </si>
  <si>
    <t>-1941292463</t>
  </si>
  <si>
    <t>"hloubení jamek"4*1,7</t>
  </si>
  <si>
    <t>-466687643</t>
  </si>
  <si>
    <t>183101321</t>
  </si>
  <si>
    <t>Jamky pro výsadbu s výměnou 100 % půdy zeminy skupiny 1 až 4 obj přes 0,4 do 1 m3 v rovině a svahu do 1:5</t>
  </si>
  <si>
    <t>-133150655</t>
  </si>
  <si>
    <t>Hloubení jamek pro vysazování rostlin v zemině skupiny 1 až 4 s výměnou půdy z 100% v rovině nebo na svahu do 1:5, objemu přes 0,40 do 1,00 m3</t>
  </si>
  <si>
    <t>https://podminky.urs.cz/item/CS_URS_2023_01/183101321</t>
  </si>
  <si>
    <t>184201111</t>
  </si>
  <si>
    <t>Výsadba stromu bez balu do jamky v kmene do 1,8 m v rovině a svahu do 1:5</t>
  </si>
  <si>
    <t>248678610</t>
  </si>
  <si>
    <t>Výsadba stromů bez balu do předem vyhloubené jamky se zalitím v rovině nebo na svahu do 1:5, při výšce kmene do 1,8 m</t>
  </si>
  <si>
    <t>https://podminky.urs.cz/item/CS_URS_2023_01/184201111</t>
  </si>
  <si>
    <t>185851129</t>
  </si>
  <si>
    <t>Příplatek k dovozu vody pro zálivku rostlin do 1000 m ZKD 1000 m</t>
  </si>
  <si>
    <t>-857755529</t>
  </si>
  <si>
    <t>Dovoz vody pro zálivku rostlin Příplatek k ceně za každých dalších i započatých 1000 m</t>
  </si>
  <si>
    <t>https://podminky.urs.cz/item/CS_URS_2023_01/185851129</t>
  </si>
  <si>
    <t>-548473099</t>
  </si>
  <si>
    <t>4*5</t>
  </si>
  <si>
    <t>02650300R</t>
  </si>
  <si>
    <t>javor mléč (Acer platanoides)</t>
  </si>
  <si>
    <t>1156443864</t>
  </si>
  <si>
    <t>02650300.1</t>
  </si>
  <si>
    <t>třešeň ptačí (Prunus avium 'Plena')</t>
  </si>
  <si>
    <t>1432077056</t>
  </si>
  <si>
    <t>02650300.2</t>
  </si>
  <si>
    <t>jerlín japonský (Sophora japonica)</t>
  </si>
  <si>
    <t>-2023249394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</si>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</sst>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2" TargetMode="External" /><Relationship Id="rId2" Type="http://schemas.openxmlformats.org/officeDocument/2006/relationships/hyperlink" Target="https://podminky.urs.cz/item/CS_URS_2023_01/132251101" TargetMode="External" /><Relationship Id="rId3" Type="http://schemas.openxmlformats.org/officeDocument/2006/relationships/hyperlink" Target="https://podminky.urs.cz/item/CS_URS_2023_01/162351103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71201221" TargetMode="External" /><Relationship Id="rId6" Type="http://schemas.openxmlformats.org/officeDocument/2006/relationships/hyperlink" Target="https://podminky.urs.cz/item/CS_URS_2023_01/171251201" TargetMode="External" /><Relationship Id="rId7" Type="http://schemas.openxmlformats.org/officeDocument/2006/relationships/hyperlink" Target="https://podminky.urs.cz/item/CS_URS_2023_01/174101101" TargetMode="External" /><Relationship Id="rId8" Type="http://schemas.openxmlformats.org/officeDocument/2006/relationships/hyperlink" Target="https://podminky.urs.cz/item/CS_URS_2023_01/17515110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451561111" TargetMode="External" /><Relationship Id="rId11" Type="http://schemas.openxmlformats.org/officeDocument/2006/relationships/hyperlink" Target="https://podminky.urs.cz/item/CS_URS_2023_01/564851111" TargetMode="External" /><Relationship Id="rId12" Type="http://schemas.openxmlformats.org/officeDocument/2006/relationships/hyperlink" Target="https://podminky.urs.cz/item/CS_URS_2023_01/567122111" TargetMode="External" /><Relationship Id="rId13" Type="http://schemas.openxmlformats.org/officeDocument/2006/relationships/hyperlink" Target="https://podminky.urs.cz/item/CS_URS_2023_01/596212213" TargetMode="External" /><Relationship Id="rId14" Type="http://schemas.openxmlformats.org/officeDocument/2006/relationships/hyperlink" Target="https://podminky.urs.cz/item/CS_URS_2023_01/894812613" TargetMode="External" /><Relationship Id="rId1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2351103" TargetMode="External" /><Relationship Id="rId2" Type="http://schemas.openxmlformats.org/officeDocument/2006/relationships/hyperlink" Target="https://podminky.urs.cz/item/CS_URS_2023_01/162751117" TargetMode="External" /><Relationship Id="rId3" Type="http://schemas.openxmlformats.org/officeDocument/2006/relationships/hyperlink" Target="https://podminky.urs.cz/item/CS_URS_2023_01/171201221" TargetMode="External" /><Relationship Id="rId4" Type="http://schemas.openxmlformats.org/officeDocument/2006/relationships/hyperlink" Target="https://podminky.urs.cz/item/CS_URS_2023_01/171251201" TargetMode="External" /><Relationship Id="rId5" Type="http://schemas.openxmlformats.org/officeDocument/2006/relationships/hyperlink" Target="https://podminky.urs.cz/item/CS_URS_2023_01/183101321" TargetMode="External" /><Relationship Id="rId6" Type="http://schemas.openxmlformats.org/officeDocument/2006/relationships/hyperlink" Target="https://podminky.urs.cz/item/CS_URS_2023_01/184201111" TargetMode="External" /><Relationship Id="rId7" Type="http://schemas.openxmlformats.org/officeDocument/2006/relationships/hyperlink" Target="https://podminky.urs.cz/item/CS_URS_2023_01/185851129" TargetMode="External" /><Relationship Id="rId8" Type="http://schemas.openxmlformats.org/officeDocument/2006/relationships/hyperlink" Target="https://podminky.urs.cz/item/CS_URS_2023_01/185851129" TargetMode="External" /><Relationship Id="rId9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11231" TargetMode="External" /><Relationship Id="rId2" Type="http://schemas.openxmlformats.org/officeDocument/2006/relationships/hyperlink" Target="https://podminky.urs.cz/item/CS_URS_2023_01/112151351" TargetMode="External" /><Relationship Id="rId3" Type="http://schemas.openxmlformats.org/officeDocument/2006/relationships/hyperlink" Target="https://podminky.urs.cz/item/CS_URS_2023_01/112251101" TargetMode="External" /><Relationship Id="rId4" Type="http://schemas.openxmlformats.org/officeDocument/2006/relationships/hyperlink" Target="https://podminky.urs.cz/item/CS_URS_2023_01/16220141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13106144" TargetMode="External" /><Relationship Id="rId3" Type="http://schemas.openxmlformats.org/officeDocument/2006/relationships/hyperlink" Target="https://podminky.urs.cz/item/CS_URS_2023_01/113107221" TargetMode="External" /><Relationship Id="rId4" Type="http://schemas.openxmlformats.org/officeDocument/2006/relationships/hyperlink" Target="https://podminky.urs.cz/item/CS_URS_2023_01/113107222" TargetMode="External" /><Relationship Id="rId5" Type="http://schemas.openxmlformats.org/officeDocument/2006/relationships/hyperlink" Target="https://podminky.urs.cz/item/CS_URS_2023_01/113107242" TargetMode="External" /><Relationship Id="rId6" Type="http://schemas.openxmlformats.org/officeDocument/2006/relationships/hyperlink" Target="https://podminky.urs.cz/item/CS_URS_2023_01/113107231" TargetMode="External" /><Relationship Id="rId7" Type="http://schemas.openxmlformats.org/officeDocument/2006/relationships/hyperlink" Target="https://podminky.urs.cz/item/CS_URS_2023_01/113107337" TargetMode="External" /><Relationship Id="rId8" Type="http://schemas.openxmlformats.org/officeDocument/2006/relationships/hyperlink" Target="https://podminky.urs.cz/item/CS_URS_2023_01/113202111" TargetMode="External" /><Relationship Id="rId9" Type="http://schemas.openxmlformats.org/officeDocument/2006/relationships/hyperlink" Target="https://podminky.urs.cz/item/CS_URS_2023_01/121151113" TargetMode="External" /><Relationship Id="rId10" Type="http://schemas.openxmlformats.org/officeDocument/2006/relationships/hyperlink" Target="https://podminky.urs.cz/item/CS_URS_2023_01/122251102" TargetMode="External" /><Relationship Id="rId11" Type="http://schemas.openxmlformats.org/officeDocument/2006/relationships/hyperlink" Target="https://podminky.urs.cz/item/CS_URS_2023_01/162351103" TargetMode="External" /><Relationship Id="rId12" Type="http://schemas.openxmlformats.org/officeDocument/2006/relationships/hyperlink" Target="https://podminky.urs.cz/item/CS_URS_2023_01/162751117" TargetMode="External" /><Relationship Id="rId13" Type="http://schemas.openxmlformats.org/officeDocument/2006/relationships/hyperlink" Target="https://podminky.urs.cz/item/CS_URS_2023_01/171201221" TargetMode="External" /><Relationship Id="rId14" Type="http://schemas.openxmlformats.org/officeDocument/2006/relationships/hyperlink" Target="https://podminky.urs.cz/item/CS_URS_2023_01/171251201" TargetMode="External" /><Relationship Id="rId15" Type="http://schemas.openxmlformats.org/officeDocument/2006/relationships/hyperlink" Target="https://podminky.urs.cz/item/CS_URS_2023_01/174101101" TargetMode="External" /><Relationship Id="rId16" Type="http://schemas.openxmlformats.org/officeDocument/2006/relationships/hyperlink" Target="https://podminky.urs.cz/item/CS_URS_2023_01/181351113" TargetMode="External" /><Relationship Id="rId17" Type="http://schemas.openxmlformats.org/officeDocument/2006/relationships/hyperlink" Target="https://podminky.urs.cz/item/CS_URS_2023_01/181411131" TargetMode="External" /><Relationship Id="rId18" Type="http://schemas.openxmlformats.org/officeDocument/2006/relationships/hyperlink" Target="https://podminky.urs.cz/item/CS_URS_2023_01/181951112" TargetMode="External" /><Relationship Id="rId19" Type="http://schemas.openxmlformats.org/officeDocument/2006/relationships/hyperlink" Target="https://podminky.urs.cz/item/CS_URS_2023_01/979054441" TargetMode="External" /><Relationship Id="rId20" Type="http://schemas.openxmlformats.org/officeDocument/2006/relationships/hyperlink" Target="https://podminky.urs.cz/item/CS_URS_2023_01/213141111" TargetMode="External" /><Relationship Id="rId21" Type="http://schemas.openxmlformats.org/officeDocument/2006/relationships/hyperlink" Target="https://podminky.urs.cz/item/CS_URS_2023_01/451561111" TargetMode="External" /><Relationship Id="rId22" Type="http://schemas.openxmlformats.org/officeDocument/2006/relationships/hyperlink" Target="https://podminky.urs.cz/item/CS_URS_2023_01/564851111" TargetMode="External" /><Relationship Id="rId23" Type="http://schemas.openxmlformats.org/officeDocument/2006/relationships/hyperlink" Target="https://podminky.urs.cz/item/CS_URS_2023_01/564861111" TargetMode="External" /><Relationship Id="rId24" Type="http://schemas.openxmlformats.org/officeDocument/2006/relationships/hyperlink" Target="https://podminky.urs.cz/item/CS_URS_2023_01/567122111" TargetMode="External" /><Relationship Id="rId25" Type="http://schemas.openxmlformats.org/officeDocument/2006/relationships/hyperlink" Target="https://podminky.urs.cz/item/CS_URS_2023_01/596211113" TargetMode="External" /><Relationship Id="rId26" Type="http://schemas.openxmlformats.org/officeDocument/2006/relationships/hyperlink" Target="https://podminky.urs.cz/item/CS_URS_2023_01/596212213" TargetMode="External" /><Relationship Id="rId27" Type="http://schemas.openxmlformats.org/officeDocument/2006/relationships/hyperlink" Target="https://podminky.urs.cz/item/CS_URS_2023_01/564950413" TargetMode="External" /><Relationship Id="rId28" Type="http://schemas.openxmlformats.org/officeDocument/2006/relationships/hyperlink" Target="https://podminky.urs.cz/item/CS_URS_2023_01/339921132" TargetMode="External" /><Relationship Id="rId29" Type="http://schemas.openxmlformats.org/officeDocument/2006/relationships/hyperlink" Target="https://podminky.urs.cz/item/CS_URS_2023_01/339921133" TargetMode="External" /><Relationship Id="rId30" Type="http://schemas.openxmlformats.org/officeDocument/2006/relationships/hyperlink" Target="https://podminky.urs.cz/item/CS_URS_2023_01/899331111" TargetMode="External" /><Relationship Id="rId31" Type="http://schemas.openxmlformats.org/officeDocument/2006/relationships/hyperlink" Target="https://podminky.urs.cz/item/CS_URS_2023_01/911111111" TargetMode="External" /><Relationship Id="rId32" Type="http://schemas.openxmlformats.org/officeDocument/2006/relationships/hyperlink" Target="https://podminky.urs.cz/item/CS_URS_2023_01/916231213" TargetMode="External" /><Relationship Id="rId33" Type="http://schemas.openxmlformats.org/officeDocument/2006/relationships/hyperlink" Target="https://podminky.urs.cz/item/CS_URS_2023_01/916991121" TargetMode="External" /><Relationship Id="rId34" Type="http://schemas.openxmlformats.org/officeDocument/2006/relationships/hyperlink" Target="https://podminky.urs.cz/item/CS_URS_2023_01/997221551" TargetMode="External" /><Relationship Id="rId35" Type="http://schemas.openxmlformats.org/officeDocument/2006/relationships/hyperlink" Target="https://podminky.urs.cz/item/CS_URS_2023_01/997221559" TargetMode="External" /><Relationship Id="rId36" Type="http://schemas.openxmlformats.org/officeDocument/2006/relationships/hyperlink" Target="https://podminky.urs.cz/item/CS_URS_2023_01/997221571" TargetMode="External" /><Relationship Id="rId37" Type="http://schemas.openxmlformats.org/officeDocument/2006/relationships/hyperlink" Target="https://podminky.urs.cz/item/CS_URS_2023_01/997221579" TargetMode="External" /><Relationship Id="rId38" Type="http://schemas.openxmlformats.org/officeDocument/2006/relationships/hyperlink" Target="https://podminky.urs.cz/item/CS_URS_2023_01/997221611" TargetMode="External" /><Relationship Id="rId39" Type="http://schemas.openxmlformats.org/officeDocument/2006/relationships/hyperlink" Target="https://podminky.urs.cz/item/CS_URS_2023_01/997221612" TargetMode="External" /><Relationship Id="rId40" Type="http://schemas.openxmlformats.org/officeDocument/2006/relationships/hyperlink" Target="https://podminky.urs.cz/item/CS_URS_2023_01/997221861" TargetMode="External" /><Relationship Id="rId41" Type="http://schemas.openxmlformats.org/officeDocument/2006/relationships/hyperlink" Target="https://podminky.urs.cz/item/CS_URS_2023_01/997221862" TargetMode="External" /><Relationship Id="rId42" Type="http://schemas.openxmlformats.org/officeDocument/2006/relationships/hyperlink" Target="https://podminky.urs.cz/item/CS_URS_2023_01/997221873" TargetMode="External" /><Relationship Id="rId43" Type="http://schemas.openxmlformats.org/officeDocument/2006/relationships/hyperlink" Target="https://podminky.urs.cz/item/CS_URS_2023_01/997221875" TargetMode="External" /><Relationship Id="rId44" Type="http://schemas.openxmlformats.org/officeDocument/2006/relationships/hyperlink" Target="https://podminky.urs.cz/item/CS_URS_2023_01/711161215" TargetMode="External" /><Relationship Id="rId4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44" TargetMode="External" /><Relationship Id="rId2" Type="http://schemas.openxmlformats.org/officeDocument/2006/relationships/hyperlink" Target="https://podminky.urs.cz/item/CS_URS_2023_01/113107221" TargetMode="External" /><Relationship Id="rId3" Type="http://schemas.openxmlformats.org/officeDocument/2006/relationships/hyperlink" Target="https://podminky.urs.cz/item/CS_URS_2023_01/113107222" TargetMode="External" /><Relationship Id="rId4" Type="http://schemas.openxmlformats.org/officeDocument/2006/relationships/hyperlink" Target="https://podminky.urs.cz/item/CS_URS_2023_01/113107231" TargetMode="External" /><Relationship Id="rId5" Type="http://schemas.openxmlformats.org/officeDocument/2006/relationships/hyperlink" Target="https://podminky.urs.cz/item/CS_URS_2023_01/113107242" TargetMode="External" /><Relationship Id="rId6" Type="http://schemas.openxmlformats.org/officeDocument/2006/relationships/hyperlink" Target="https://podminky.urs.cz/item/CS_URS_2023_01/122251102" TargetMode="External" /><Relationship Id="rId7" Type="http://schemas.openxmlformats.org/officeDocument/2006/relationships/hyperlink" Target="https://podminky.urs.cz/item/CS_URS_2023_01/132251101" TargetMode="External" /><Relationship Id="rId8" Type="http://schemas.openxmlformats.org/officeDocument/2006/relationships/hyperlink" Target="https://podminky.urs.cz/item/CS_URS_2023_01/162351103" TargetMode="External" /><Relationship Id="rId9" Type="http://schemas.openxmlformats.org/officeDocument/2006/relationships/hyperlink" Target="https://podminky.urs.cz/item/CS_URS_2023_01/162751117" TargetMode="External" /><Relationship Id="rId10" Type="http://schemas.openxmlformats.org/officeDocument/2006/relationships/hyperlink" Target="https://podminky.urs.cz/item/CS_URS_2023_01/171201221" TargetMode="External" /><Relationship Id="rId11" Type="http://schemas.openxmlformats.org/officeDocument/2006/relationships/hyperlink" Target="https://podminky.urs.cz/item/CS_URS_2023_01/174101101" TargetMode="External" /><Relationship Id="rId12" Type="http://schemas.openxmlformats.org/officeDocument/2006/relationships/hyperlink" Target="https://podminky.urs.cz/item/CS_URS_2023_01/175151101" TargetMode="External" /><Relationship Id="rId13" Type="http://schemas.openxmlformats.org/officeDocument/2006/relationships/hyperlink" Target="https://podminky.urs.cz/item/CS_URS_2023_01/181351113" TargetMode="External" /><Relationship Id="rId14" Type="http://schemas.openxmlformats.org/officeDocument/2006/relationships/hyperlink" Target="https://podminky.urs.cz/item/CS_URS_2023_01/181411131" TargetMode="External" /><Relationship Id="rId15" Type="http://schemas.openxmlformats.org/officeDocument/2006/relationships/hyperlink" Target="https://podminky.urs.cz/item/CS_URS_2023_01/181951112" TargetMode="External" /><Relationship Id="rId16" Type="http://schemas.openxmlformats.org/officeDocument/2006/relationships/hyperlink" Target="https://podminky.urs.cz/item/CS_URS_2023_01/213141111" TargetMode="External" /><Relationship Id="rId17" Type="http://schemas.openxmlformats.org/officeDocument/2006/relationships/hyperlink" Target="https://podminky.urs.cz/item/CS_URS_2023_01/451561111" TargetMode="External" /><Relationship Id="rId18" Type="http://schemas.openxmlformats.org/officeDocument/2006/relationships/hyperlink" Target="https://podminky.urs.cz/item/CS_URS_2023_01/564861111" TargetMode="External" /><Relationship Id="rId19" Type="http://schemas.openxmlformats.org/officeDocument/2006/relationships/hyperlink" Target="https://podminky.urs.cz/item/CS_URS_2023_01/567122111" TargetMode="External" /><Relationship Id="rId20" Type="http://schemas.openxmlformats.org/officeDocument/2006/relationships/hyperlink" Target="https://podminky.urs.cz/item/CS_URS_2023_01/596211113" TargetMode="External" /><Relationship Id="rId21" Type="http://schemas.openxmlformats.org/officeDocument/2006/relationships/hyperlink" Target="https://podminky.urs.cz/item/CS_URS_2023_01/573231108" TargetMode="External" /><Relationship Id="rId22" Type="http://schemas.openxmlformats.org/officeDocument/2006/relationships/hyperlink" Target="https://podminky.urs.cz/item/CS_URS_2023_01/577134031" TargetMode="External" /><Relationship Id="rId23" Type="http://schemas.openxmlformats.org/officeDocument/2006/relationships/hyperlink" Target="https://podminky.urs.cz/item/CS_URS_2023_01/577155032" TargetMode="External" /><Relationship Id="rId24" Type="http://schemas.openxmlformats.org/officeDocument/2006/relationships/hyperlink" Target="https://podminky.urs.cz/item/CS_URS_2023_01/596412210" TargetMode="External" /><Relationship Id="rId25" Type="http://schemas.openxmlformats.org/officeDocument/2006/relationships/hyperlink" Target="https://podminky.urs.cz/item/CS_URS_2023_01/916231213" TargetMode="External" /><Relationship Id="rId26" Type="http://schemas.openxmlformats.org/officeDocument/2006/relationships/hyperlink" Target="https://podminky.urs.cz/item/CS_URS_2023_01/916991121" TargetMode="External" /><Relationship Id="rId27" Type="http://schemas.openxmlformats.org/officeDocument/2006/relationships/hyperlink" Target="https://podminky.urs.cz/item/CS_URS_2023_01/916111123" TargetMode="External" /><Relationship Id="rId28" Type="http://schemas.openxmlformats.org/officeDocument/2006/relationships/hyperlink" Target="https://podminky.urs.cz/item/CS_URS_2023_01/935932111" TargetMode="External" /><Relationship Id="rId29" Type="http://schemas.openxmlformats.org/officeDocument/2006/relationships/hyperlink" Target="https://podminky.urs.cz/item/CS_URS_2023_01/997221551" TargetMode="External" /><Relationship Id="rId30" Type="http://schemas.openxmlformats.org/officeDocument/2006/relationships/hyperlink" Target="https://podminky.urs.cz/item/CS_URS_2023_01/997221559" TargetMode="External" /><Relationship Id="rId31" Type="http://schemas.openxmlformats.org/officeDocument/2006/relationships/hyperlink" Target="https://podminky.urs.cz/item/CS_URS_2023_01/997221571" TargetMode="External" /><Relationship Id="rId32" Type="http://schemas.openxmlformats.org/officeDocument/2006/relationships/hyperlink" Target="https://podminky.urs.cz/item/CS_URS_2023_01/997221579" TargetMode="External" /><Relationship Id="rId33" Type="http://schemas.openxmlformats.org/officeDocument/2006/relationships/hyperlink" Target="https://podminky.urs.cz/item/CS_URS_2023_01/997221611" TargetMode="External" /><Relationship Id="rId34" Type="http://schemas.openxmlformats.org/officeDocument/2006/relationships/hyperlink" Target="https://podminky.urs.cz/item/CS_URS_2023_01/997221612" TargetMode="External" /><Relationship Id="rId35" Type="http://schemas.openxmlformats.org/officeDocument/2006/relationships/hyperlink" Target="https://podminky.urs.cz/item/CS_URS_2023_01/997221861" TargetMode="External" /><Relationship Id="rId36" Type="http://schemas.openxmlformats.org/officeDocument/2006/relationships/hyperlink" Target="https://podminky.urs.cz/item/CS_URS_2023_01/997221873" TargetMode="External" /><Relationship Id="rId37" Type="http://schemas.openxmlformats.org/officeDocument/2006/relationships/hyperlink" Target="https://podminky.urs.cz/item/CS_URS_2023_01/997221875" TargetMode="External" /><Relationship Id="rId3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44" TargetMode="External" /><Relationship Id="rId2" Type="http://schemas.openxmlformats.org/officeDocument/2006/relationships/hyperlink" Target="https://podminky.urs.cz/item/CS_URS_2023_01/113107222" TargetMode="External" /><Relationship Id="rId3" Type="http://schemas.openxmlformats.org/officeDocument/2006/relationships/hyperlink" Target="https://podminky.urs.cz/item/CS_URS_2023_01/113107337" TargetMode="External" /><Relationship Id="rId4" Type="http://schemas.openxmlformats.org/officeDocument/2006/relationships/hyperlink" Target="https://podminky.urs.cz/item/CS_URS_2023_01/121151113" TargetMode="External" /><Relationship Id="rId5" Type="http://schemas.openxmlformats.org/officeDocument/2006/relationships/hyperlink" Target="https://podminky.urs.cz/item/CS_URS_2023_01/122251102" TargetMode="External" /><Relationship Id="rId6" Type="http://schemas.openxmlformats.org/officeDocument/2006/relationships/hyperlink" Target="https://podminky.urs.cz/item/CS_URS_2023_01/171251201" TargetMode="External" /><Relationship Id="rId7" Type="http://schemas.openxmlformats.org/officeDocument/2006/relationships/hyperlink" Target="https://podminky.urs.cz/item/CS_URS_2023_01/174101101" TargetMode="External" /><Relationship Id="rId8" Type="http://schemas.openxmlformats.org/officeDocument/2006/relationships/hyperlink" Target="https://podminky.urs.cz/item/CS_URS_2023_01/181351113" TargetMode="External" /><Relationship Id="rId9" Type="http://schemas.openxmlformats.org/officeDocument/2006/relationships/hyperlink" Target="https://podminky.urs.cz/item/CS_URS_2023_01/18141113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13141111" TargetMode="External" /><Relationship Id="rId12" Type="http://schemas.openxmlformats.org/officeDocument/2006/relationships/hyperlink" Target="https://podminky.urs.cz/item/CS_URS_2023_01/451561111" TargetMode="External" /><Relationship Id="rId13" Type="http://schemas.openxmlformats.org/officeDocument/2006/relationships/hyperlink" Target="https://podminky.urs.cz/item/CS_URS_2023_01/564851111" TargetMode="External" /><Relationship Id="rId14" Type="http://schemas.openxmlformats.org/officeDocument/2006/relationships/hyperlink" Target="https://podminky.urs.cz/item/CS_URS_2023_01/564861111" TargetMode="External" /><Relationship Id="rId15" Type="http://schemas.openxmlformats.org/officeDocument/2006/relationships/hyperlink" Target="https://podminky.urs.cz/item/CS_URS_2023_01/567122111" TargetMode="External" /><Relationship Id="rId16" Type="http://schemas.openxmlformats.org/officeDocument/2006/relationships/hyperlink" Target="https://podminky.urs.cz/item/CS_URS_2023_01/596211113" TargetMode="External" /><Relationship Id="rId17" Type="http://schemas.openxmlformats.org/officeDocument/2006/relationships/hyperlink" Target="https://podminky.urs.cz/item/CS_URS_2023_01/596212213" TargetMode="External" /><Relationship Id="rId18" Type="http://schemas.openxmlformats.org/officeDocument/2006/relationships/hyperlink" Target="https://podminky.urs.cz/item/CS_URS_2023_01/916231213" TargetMode="External" /><Relationship Id="rId19" Type="http://schemas.openxmlformats.org/officeDocument/2006/relationships/hyperlink" Target="https://podminky.urs.cz/item/CS_URS_2023_01/916991121" TargetMode="External" /><Relationship Id="rId20" Type="http://schemas.openxmlformats.org/officeDocument/2006/relationships/hyperlink" Target="https://podminky.urs.cz/item/CS_URS_2023_01/997221551" TargetMode="External" /><Relationship Id="rId21" Type="http://schemas.openxmlformats.org/officeDocument/2006/relationships/hyperlink" Target="https://podminky.urs.cz/item/CS_URS_2023_01/997221559" TargetMode="External" /><Relationship Id="rId22" Type="http://schemas.openxmlformats.org/officeDocument/2006/relationships/hyperlink" Target="https://podminky.urs.cz/item/CS_URS_2023_01/997221571" TargetMode="External" /><Relationship Id="rId23" Type="http://schemas.openxmlformats.org/officeDocument/2006/relationships/hyperlink" Target="https://podminky.urs.cz/item/CS_URS_2023_01/997221579" TargetMode="External" /><Relationship Id="rId24" Type="http://schemas.openxmlformats.org/officeDocument/2006/relationships/hyperlink" Target="https://podminky.urs.cz/item/CS_URS_2023_01/997221611" TargetMode="External" /><Relationship Id="rId25" Type="http://schemas.openxmlformats.org/officeDocument/2006/relationships/hyperlink" Target="https://podminky.urs.cz/item/CS_URS_2023_01/997221612" TargetMode="External" /><Relationship Id="rId26" Type="http://schemas.openxmlformats.org/officeDocument/2006/relationships/hyperlink" Target="https://podminky.urs.cz/item/CS_URS_2023_01/997221861" TargetMode="External" /><Relationship Id="rId27" Type="http://schemas.openxmlformats.org/officeDocument/2006/relationships/hyperlink" Target="https://podminky.urs.cz/item/CS_URS_2023_01/997221862" TargetMode="External" /><Relationship Id="rId28" Type="http://schemas.openxmlformats.org/officeDocument/2006/relationships/hyperlink" Target="https://podminky.urs.cz/item/CS_URS_2023_01/997221873" TargetMode="External" /><Relationship Id="rId2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222" TargetMode="External" /><Relationship Id="rId2" Type="http://schemas.openxmlformats.org/officeDocument/2006/relationships/hyperlink" Target="https://podminky.urs.cz/item/CS_URS_2023_01/113107242" TargetMode="External" /><Relationship Id="rId3" Type="http://schemas.openxmlformats.org/officeDocument/2006/relationships/hyperlink" Target="https://podminky.urs.cz/item/CS_URS_2023_01/113107337" TargetMode="External" /><Relationship Id="rId4" Type="http://schemas.openxmlformats.org/officeDocument/2006/relationships/hyperlink" Target="https://podminky.urs.cz/item/CS_URS_2023_01/132251101" TargetMode="External" /><Relationship Id="rId5" Type="http://schemas.openxmlformats.org/officeDocument/2006/relationships/hyperlink" Target="https://podminky.urs.cz/item/CS_URS_2023_01/162351103" TargetMode="External" /><Relationship Id="rId6" Type="http://schemas.openxmlformats.org/officeDocument/2006/relationships/hyperlink" Target="https://podminky.urs.cz/item/CS_URS_2023_01/162751117" TargetMode="External" /><Relationship Id="rId7" Type="http://schemas.openxmlformats.org/officeDocument/2006/relationships/hyperlink" Target="https://podminky.urs.cz/item/CS_URS_2023_01/171201221" TargetMode="External" /><Relationship Id="rId8" Type="http://schemas.openxmlformats.org/officeDocument/2006/relationships/hyperlink" Target="https://podminky.urs.cz/item/CS_URS_2023_01/174101101" TargetMode="External" /><Relationship Id="rId9" Type="http://schemas.openxmlformats.org/officeDocument/2006/relationships/hyperlink" Target="https://podminky.urs.cz/item/CS_URS_2023_01/17515110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13141111" TargetMode="External" /><Relationship Id="rId12" Type="http://schemas.openxmlformats.org/officeDocument/2006/relationships/hyperlink" Target="https://podminky.urs.cz/item/CS_URS_2023_01/564861111" TargetMode="External" /><Relationship Id="rId13" Type="http://schemas.openxmlformats.org/officeDocument/2006/relationships/hyperlink" Target="https://podminky.urs.cz/item/CS_URS_2023_01/573231108" TargetMode="External" /><Relationship Id="rId14" Type="http://schemas.openxmlformats.org/officeDocument/2006/relationships/hyperlink" Target="https://podminky.urs.cz/item/CS_URS_2023_01/577134031" TargetMode="External" /><Relationship Id="rId15" Type="http://schemas.openxmlformats.org/officeDocument/2006/relationships/hyperlink" Target="https://podminky.urs.cz/item/CS_URS_2023_01/577155032" TargetMode="External" /><Relationship Id="rId16" Type="http://schemas.openxmlformats.org/officeDocument/2006/relationships/hyperlink" Target="https://podminky.urs.cz/item/CS_URS_2023_01/919112233" TargetMode="External" /><Relationship Id="rId17" Type="http://schemas.openxmlformats.org/officeDocument/2006/relationships/hyperlink" Target="https://podminky.urs.cz/item/CS_URS_2023_01/919122132" TargetMode="External" /><Relationship Id="rId18" Type="http://schemas.openxmlformats.org/officeDocument/2006/relationships/hyperlink" Target="https://podminky.urs.cz/item/CS_URS_2023_01/919735111" TargetMode="External" /><Relationship Id="rId19" Type="http://schemas.openxmlformats.org/officeDocument/2006/relationships/hyperlink" Target="https://podminky.urs.cz/item/CS_URS_2023_01/935113112" TargetMode="External" /><Relationship Id="rId20" Type="http://schemas.openxmlformats.org/officeDocument/2006/relationships/hyperlink" Target="https://podminky.urs.cz/item/CS_URS_2023_01/997221551" TargetMode="External" /><Relationship Id="rId21" Type="http://schemas.openxmlformats.org/officeDocument/2006/relationships/hyperlink" Target="https://podminky.urs.cz/item/CS_URS_2023_01/997221559" TargetMode="External" /><Relationship Id="rId22" Type="http://schemas.openxmlformats.org/officeDocument/2006/relationships/hyperlink" Target="https://podminky.urs.cz/item/CS_URS_2023_01/997221571" TargetMode="External" /><Relationship Id="rId23" Type="http://schemas.openxmlformats.org/officeDocument/2006/relationships/hyperlink" Target="https://podminky.urs.cz/item/CS_URS_2023_01/997221579" TargetMode="External" /><Relationship Id="rId24" Type="http://schemas.openxmlformats.org/officeDocument/2006/relationships/hyperlink" Target="https://podminky.urs.cz/item/CS_URS_2023_01/997221611" TargetMode="External" /><Relationship Id="rId25" Type="http://schemas.openxmlformats.org/officeDocument/2006/relationships/hyperlink" Target="https://podminky.urs.cz/item/CS_URS_2023_01/997221612" TargetMode="External" /><Relationship Id="rId26" Type="http://schemas.openxmlformats.org/officeDocument/2006/relationships/hyperlink" Target="https://podminky.urs.cz/item/CS_URS_2023_01/997221862" TargetMode="External" /><Relationship Id="rId27" Type="http://schemas.openxmlformats.org/officeDocument/2006/relationships/hyperlink" Target="https://podminky.urs.cz/item/CS_URS_2023_01/997221873" TargetMode="External" /><Relationship Id="rId28" Type="http://schemas.openxmlformats.org/officeDocument/2006/relationships/hyperlink" Target="https://podminky.urs.cz/item/CS_URS_2023_01/997221875" TargetMode="External" /><Relationship Id="rId2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3106144" TargetMode="External" /><Relationship Id="rId3" Type="http://schemas.openxmlformats.org/officeDocument/2006/relationships/hyperlink" Target="https://podminky.urs.cz/item/CS_URS_2023_01/113107221" TargetMode="External" /><Relationship Id="rId4" Type="http://schemas.openxmlformats.org/officeDocument/2006/relationships/hyperlink" Target="https://podminky.urs.cz/item/CS_URS_2023_01/113107222" TargetMode="External" /><Relationship Id="rId5" Type="http://schemas.openxmlformats.org/officeDocument/2006/relationships/hyperlink" Target="https://podminky.urs.cz/item/CS_URS_2023_01/113107231" TargetMode="External" /><Relationship Id="rId6" Type="http://schemas.openxmlformats.org/officeDocument/2006/relationships/hyperlink" Target="https://podminky.urs.cz/item/CS_URS_2023_01/113107242" TargetMode="External" /><Relationship Id="rId7" Type="http://schemas.openxmlformats.org/officeDocument/2006/relationships/hyperlink" Target="https://podminky.urs.cz/item/CS_URS_2023_01/121151113" TargetMode="External" /><Relationship Id="rId8" Type="http://schemas.openxmlformats.org/officeDocument/2006/relationships/hyperlink" Target="https://podminky.urs.cz/item/CS_URS_2023_01/122251102" TargetMode="External" /><Relationship Id="rId9" Type="http://schemas.openxmlformats.org/officeDocument/2006/relationships/hyperlink" Target="https://podminky.urs.cz/item/CS_URS_2023_01/132251101" TargetMode="External" /><Relationship Id="rId10" Type="http://schemas.openxmlformats.org/officeDocument/2006/relationships/hyperlink" Target="https://podminky.urs.cz/item/CS_URS_2023_01/162351103" TargetMode="External" /><Relationship Id="rId11" Type="http://schemas.openxmlformats.org/officeDocument/2006/relationships/hyperlink" Target="https://podminky.urs.cz/item/CS_URS_2023_01/162751117" TargetMode="External" /><Relationship Id="rId12" Type="http://schemas.openxmlformats.org/officeDocument/2006/relationships/hyperlink" Target="https://podminky.urs.cz/item/CS_URS_2023_01/171201221" TargetMode="External" /><Relationship Id="rId13" Type="http://schemas.openxmlformats.org/officeDocument/2006/relationships/hyperlink" Target="https://podminky.urs.cz/item/CS_URS_2023_01/171251201" TargetMode="External" /><Relationship Id="rId14" Type="http://schemas.openxmlformats.org/officeDocument/2006/relationships/hyperlink" Target="https://podminky.urs.cz/item/CS_URS_2023_01/174101101" TargetMode="External" /><Relationship Id="rId15" Type="http://schemas.openxmlformats.org/officeDocument/2006/relationships/hyperlink" Target="https://podminky.urs.cz/item/CS_URS_2023_01/175151101" TargetMode="External" /><Relationship Id="rId16" Type="http://schemas.openxmlformats.org/officeDocument/2006/relationships/hyperlink" Target="https://podminky.urs.cz/item/CS_URS_2023_01/181351113" TargetMode="External" /><Relationship Id="rId17" Type="http://schemas.openxmlformats.org/officeDocument/2006/relationships/hyperlink" Target="https://podminky.urs.cz/item/CS_URS_2023_01/181411131" TargetMode="External" /><Relationship Id="rId18" Type="http://schemas.openxmlformats.org/officeDocument/2006/relationships/hyperlink" Target="https://podminky.urs.cz/item/CS_URS_2023_01/181951112" TargetMode="External" /><Relationship Id="rId19" Type="http://schemas.openxmlformats.org/officeDocument/2006/relationships/hyperlink" Target="https://podminky.urs.cz/item/CS_URS_2023_01/213141111" TargetMode="External" /><Relationship Id="rId20" Type="http://schemas.openxmlformats.org/officeDocument/2006/relationships/hyperlink" Target="https://podminky.urs.cz/item/CS_URS_2023_01/451561111" TargetMode="External" /><Relationship Id="rId21" Type="http://schemas.openxmlformats.org/officeDocument/2006/relationships/hyperlink" Target="https://podminky.urs.cz/item/CS_URS_2023_01/564861111" TargetMode="External" /><Relationship Id="rId22" Type="http://schemas.openxmlformats.org/officeDocument/2006/relationships/hyperlink" Target="https://podminky.urs.cz/item/CS_URS_2023_01/567114113" TargetMode="External" /><Relationship Id="rId23" Type="http://schemas.openxmlformats.org/officeDocument/2006/relationships/hyperlink" Target="https://podminky.urs.cz/item/CS_URS_2023_01/596211113" TargetMode="External" /><Relationship Id="rId24" Type="http://schemas.openxmlformats.org/officeDocument/2006/relationships/hyperlink" Target="https://podminky.urs.cz/item/CS_URS_2023_01/596212213" TargetMode="External" /><Relationship Id="rId25" Type="http://schemas.openxmlformats.org/officeDocument/2006/relationships/hyperlink" Target="https://podminky.urs.cz/item/CS_URS_2023_01/573231108" TargetMode="External" /><Relationship Id="rId26" Type="http://schemas.openxmlformats.org/officeDocument/2006/relationships/hyperlink" Target="https://podminky.urs.cz/item/CS_URS_2023_01/577134031" TargetMode="External" /><Relationship Id="rId27" Type="http://schemas.openxmlformats.org/officeDocument/2006/relationships/hyperlink" Target="https://podminky.urs.cz/item/CS_URS_2023_01/577155032" TargetMode="External" /><Relationship Id="rId28" Type="http://schemas.openxmlformats.org/officeDocument/2006/relationships/hyperlink" Target="https://podminky.urs.cz/item/CS_URS_2023_01/894812613" TargetMode="External" /><Relationship Id="rId29" Type="http://schemas.openxmlformats.org/officeDocument/2006/relationships/hyperlink" Target="https://podminky.urs.cz/item/CS_URS_2023_01/916131213" TargetMode="External" /><Relationship Id="rId30" Type="http://schemas.openxmlformats.org/officeDocument/2006/relationships/hyperlink" Target="https://podminky.urs.cz/item/CS_URS_2023_01/916231213" TargetMode="External" /><Relationship Id="rId31" Type="http://schemas.openxmlformats.org/officeDocument/2006/relationships/hyperlink" Target="https://podminky.urs.cz/item/CS_URS_2023_01/916991121" TargetMode="External" /><Relationship Id="rId32" Type="http://schemas.openxmlformats.org/officeDocument/2006/relationships/hyperlink" Target="https://podminky.urs.cz/item/CS_URS_2023_01/919112233" TargetMode="External" /><Relationship Id="rId33" Type="http://schemas.openxmlformats.org/officeDocument/2006/relationships/hyperlink" Target="https://podminky.urs.cz/item/CS_URS_2023_01/919122132" TargetMode="External" /><Relationship Id="rId34" Type="http://schemas.openxmlformats.org/officeDocument/2006/relationships/hyperlink" Target="https://podminky.urs.cz/item/CS_URS_2023_01/919735111" TargetMode="External" /><Relationship Id="rId35" Type="http://schemas.openxmlformats.org/officeDocument/2006/relationships/hyperlink" Target="https://podminky.urs.cz/item/CS_URS_2023_01/911111111" TargetMode="External" /><Relationship Id="rId36" Type="http://schemas.openxmlformats.org/officeDocument/2006/relationships/hyperlink" Target="https://podminky.urs.cz/item/CS_URS_2023_01/997221551" TargetMode="External" /><Relationship Id="rId37" Type="http://schemas.openxmlformats.org/officeDocument/2006/relationships/hyperlink" Target="https://podminky.urs.cz/item/CS_URS_2023_01/997221559" TargetMode="External" /><Relationship Id="rId38" Type="http://schemas.openxmlformats.org/officeDocument/2006/relationships/hyperlink" Target="https://podminky.urs.cz/item/CS_URS_2023_01/997221571" TargetMode="External" /><Relationship Id="rId39" Type="http://schemas.openxmlformats.org/officeDocument/2006/relationships/hyperlink" Target="https://podminky.urs.cz/item/CS_URS_2023_01/997221579" TargetMode="External" /><Relationship Id="rId40" Type="http://schemas.openxmlformats.org/officeDocument/2006/relationships/hyperlink" Target="https://podminky.urs.cz/item/CS_URS_2023_01/997221611" TargetMode="External" /><Relationship Id="rId41" Type="http://schemas.openxmlformats.org/officeDocument/2006/relationships/hyperlink" Target="https://podminky.urs.cz/item/CS_URS_2023_01/997221612" TargetMode="External" /><Relationship Id="rId42" Type="http://schemas.openxmlformats.org/officeDocument/2006/relationships/hyperlink" Target="https://podminky.urs.cz/item/CS_URS_2023_01/997221861" TargetMode="External" /><Relationship Id="rId43" Type="http://schemas.openxmlformats.org/officeDocument/2006/relationships/hyperlink" Target="https://podminky.urs.cz/item/CS_URS_2023_01/997221873" TargetMode="External" /><Relationship Id="rId44" Type="http://schemas.openxmlformats.org/officeDocument/2006/relationships/hyperlink" Target="https://podminky.urs.cz/item/CS_URS_2023_01/997221875" TargetMode="External" /><Relationship Id="rId4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3111/22/034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chodníku a VO ul. Kubelkova - 1. 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Česká Třebová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30. 3. 2023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Česká Třebová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Prodin a.s.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ROUND(SUM(AG55:AG65),2)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ROUND(SUM(AS55:AS65),2)</f>
        <v>0</v>
      </c>
      <c r="AT54" s="107">
        <f>ROUND(SUM(AV54:AW54),2)</f>
        <v>0</v>
      </c>
      <c r="AU54" s="108">
        <f>ROUND(SUM(AU55:AU65),5)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ROUND(SUM(AZ55:AZ65),2)</f>
        <v>0</v>
      </c>
      <c r="BA54" s="107">
        <f>ROUND(SUM(BA55:BA65),2)</f>
        <v>0</v>
      </c>
      <c r="BB54" s="107">
        <f>ROUND(SUM(BB55:BB65),2)</f>
        <v>0</v>
      </c>
      <c r="BC54" s="107">
        <f>ROUND(SUM(BC55:BC65),2)</f>
        <v>0</v>
      </c>
      <c r="BD54" s="109">
        <f>ROUND(SUM(BD55:BD65),2)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50.2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000 - Neuznatelné - Vš...'!J30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'SO 000 - Neuznatelné - Vš...'!P80</f>
        <v>0</v>
      </c>
      <c r="AV55" s="121">
        <f>'SO 000 - Neuznatelné - Vš...'!J33</f>
        <v>0</v>
      </c>
      <c r="AW55" s="121">
        <f>'SO 000 - Neuznatelné - Vš...'!J34</f>
        <v>0</v>
      </c>
      <c r="AX55" s="121">
        <f>'SO 000 - Neuznatelné - Vš...'!J35</f>
        <v>0</v>
      </c>
      <c r="AY55" s="121">
        <f>'SO 000 - Neuznatelné - Vš...'!J36</f>
        <v>0</v>
      </c>
      <c r="AZ55" s="121">
        <f>'SO 000 - Neuznatelné - Vš...'!F33</f>
        <v>0</v>
      </c>
      <c r="BA55" s="121">
        <f>'SO 000 - Neuznatelné - Vš...'!F34</f>
        <v>0</v>
      </c>
      <c r="BB55" s="121">
        <f>'SO 000 - Neuznatelné - Vš...'!F35</f>
        <v>0</v>
      </c>
      <c r="BC55" s="121">
        <f>'SO 000 - Neuznatelné - Vš...'!F36</f>
        <v>0</v>
      </c>
      <c r="BD55" s="123">
        <f>'SO 000 - Neuznatelné - Vš...'!F37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86</v>
      </c>
    </row>
    <row r="56" s="7" customFormat="1" ht="50.25" customHeight="1">
      <c r="A56" s="112" t="s">
        <v>80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000 - Uznatelné - Všeo...'!J30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83</v>
      </c>
      <c r="AR56" s="119"/>
      <c r="AS56" s="120">
        <v>0</v>
      </c>
      <c r="AT56" s="121">
        <f>ROUND(SUM(AV56:AW56),2)</f>
        <v>0</v>
      </c>
      <c r="AU56" s="122">
        <f>'SO 000 - Uznatelné - Všeo...'!P80</f>
        <v>0</v>
      </c>
      <c r="AV56" s="121">
        <f>'SO 000 - Uznatelné - Všeo...'!J33</f>
        <v>0</v>
      </c>
      <c r="AW56" s="121">
        <f>'SO 000 - Uznatelné - Všeo...'!J34</f>
        <v>0</v>
      </c>
      <c r="AX56" s="121">
        <f>'SO 000 - Uznatelné - Všeo...'!J35</f>
        <v>0</v>
      </c>
      <c r="AY56" s="121">
        <f>'SO 000 - Uznatelné - Všeo...'!J36</f>
        <v>0</v>
      </c>
      <c r="AZ56" s="121">
        <f>'SO 000 - Uznatelné - Všeo...'!F33</f>
        <v>0</v>
      </c>
      <c r="BA56" s="121">
        <f>'SO 000 - Uznatelné - Všeo...'!F34</f>
        <v>0</v>
      </c>
      <c r="BB56" s="121">
        <f>'SO 000 - Uznatelné - Všeo...'!F35</f>
        <v>0</v>
      </c>
      <c r="BC56" s="121">
        <f>'SO 000 - Uznatelné - Všeo...'!F36</f>
        <v>0</v>
      </c>
      <c r="BD56" s="123">
        <f>'SO 000 - Uznatelné - Všeo...'!F37</f>
        <v>0</v>
      </c>
      <c r="BE56" s="7"/>
      <c r="BT56" s="124" t="s">
        <v>84</v>
      </c>
      <c r="BV56" s="124" t="s">
        <v>78</v>
      </c>
      <c r="BW56" s="124" t="s">
        <v>88</v>
      </c>
      <c r="BX56" s="124" t="s">
        <v>5</v>
      </c>
      <c r="CL56" s="124" t="s">
        <v>19</v>
      </c>
      <c r="CM56" s="124" t="s">
        <v>86</v>
      </c>
    </row>
    <row r="57" s="7" customFormat="1" ht="50.25" customHeight="1">
      <c r="A57" s="112" t="s">
        <v>80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001 - Neuznatelné - Př...'!J30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83</v>
      </c>
      <c r="AR57" s="119"/>
      <c r="AS57" s="120">
        <v>0</v>
      </c>
      <c r="AT57" s="121">
        <f>ROUND(SUM(AV57:AW57),2)</f>
        <v>0</v>
      </c>
      <c r="AU57" s="122">
        <f>'SO 001 - Neuznatelné - Př...'!P82</f>
        <v>0</v>
      </c>
      <c r="AV57" s="121">
        <f>'SO 001 - Neuznatelné - Př...'!J33</f>
        <v>0</v>
      </c>
      <c r="AW57" s="121">
        <f>'SO 001 - Neuznatelné - Př...'!J34</f>
        <v>0</v>
      </c>
      <c r="AX57" s="121">
        <f>'SO 001 - Neuznatelné - Př...'!J35</f>
        <v>0</v>
      </c>
      <c r="AY57" s="121">
        <f>'SO 001 - Neuznatelné - Př...'!J36</f>
        <v>0</v>
      </c>
      <c r="AZ57" s="121">
        <f>'SO 001 - Neuznatelné - Př...'!F33</f>
        <v>0</v>
      </c>
      <c r="BA57" s="121">
        <f>'SO 001 - Neuznatelné - Př...'!F34</f>
        <v>0</v>
      </c>
      <c r="BB57" s="121">
        <f>'SO 001 - Neuznatelné - Př...'!F35</f>
        <v>0</v>
      </c>
      <c r="BC57" s="121">
        <f>'SO 001 - Neuznatelné - Př...'!F36</f>
        <v>0</v>
      </c>
      <c r="BD57" s="123">
        <f>'SO 001 - Neuznatelné - Př...'!F37</f>
        <v>0</v>
      </c>
      <c r="BE57" s="7"/>
      <c r="BT57" s="124" t="s">
        <v>84</v>
      </c>
      <c r="BV57" s="124" t="s">
        <v>78</v>
      </c>
      <c r="BW57" s="124" t="s">
        <v>91</v>
      </c>
      <c r="BX57" s="124" t="s">
        <v>5</v>
      </c>
      <c r="CL57" s="124" t="s">
        <v>19</v>
      </c>
      <c r="CM57" s="124" t="s">
        <v>86</v>
      </c>
    </row>
    <row r="58" s="7" customFormat="1" ht="50.25" customHeight="1">
      <c r="A58" s="112" t="s">
        <v>80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131 - Uznatelná - Reko...'!J30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83</v>
      </c>
      <c r="AR58" s="119"/>
      <c r="AS58" s="120">
        <v>0</v>
      </c>
      <c r="AT58" s="121">
        <f>ROUND(SUM(AV58:AW58),2)</f>
        <v>0</v>
      </c>
      <c r="AU58" s="122">
        <f>'SO 131 - Uznatelná - Reko...'!P89</f>
        <v>0</v>
      </c>
      <c r="AV58" s="121">
        <f>'SO 131 - Uznatelná - Reko...'!J33</f>
        <v>0</v>
      </c>
      <c r="AW58" s="121">
        <f>'SO 131 - Uznatelná - Reko...'!J34</f>
        <v>0</v>
      </c>
      <c r="AX58" s="121">
        <f>'SO 131 - Uznatelná - Reko...'!J35</f>
        <v>0</v>
      </c>
      <c r="AY58" s="121">
        <f>'SO 131 - Uznatelná - Reko...'!J36</f>
        <v>0</v>
      </c>
      <c r="AZ58" s="121">
        <f>'SO 131 - Uznatelná - Reko...'!F33</f>
        <v>0</v>
      </c>
      <c r="BA58" s="121">
        <f>'SO 131 - Uznatelná - Reko...'!F34</f>
        <v>0</v>
      </c>
      <c r="BB58" s="121">
        <f>'SO 131 - Uznatelná - Reko...'!F35</f>
        <v>0</v>
      </c>
      <c r="BC58" s="121">
        <f>'SO 131 - Uznatelná - Reko...'!F36</f>
        <v>0</v>
      </c>
      <c r="BD58" s="123">
        <f>'SO 131 - Uznatelná - Reko...'!F37</f>
        <v>0</v>
      </c>
      <c r="BE58" s="7"/>
      <c r="BT58" s="124" t="s">
        <v>84</v>
      </c>
      <c r="BV58" s="124" t="s">
        <v>78</v>
      </c>
      <c r="BW58" s="124" t="s">
        <v>94</v>
      </c>
      <c r="BX58" s="124" t="s">
        <v>5</v>
      </c>
      <c r="CL58" s="124" t="s">
        <v>19</v>
      </c>
      <c r="CM58" s="124" t="s">
        <v>86</v>
      </c>
    </row>
    <row r="59" s="7" customFormat="1" ht="50.25" customHeight="1">
      <c r="A59" s="112" t="s">
        <v>80</v>
      </c>
      <c r="B59" s="113"/>
      <c r="C59" s="114"/>
      <c r="D59" s="115" t="s">
        <v>95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131 - Neuznatelné - Re...'!J30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83</v>
      </c>
      <c r="AR59" s="119"/>
      <c r="AS59" s="120">
        <v>0</v>
      </c>
      <c r="AT59" s="121">
        <f>ROUND(SUM(AV59:AW59),2)</f>
        <v>0</v>
      </c>
      <c r="AU59" s="122">
        <f>'SO 131 - Neuznatelné - Re...'!P87</f>
        <v>0</v>
      </c>
      <c r="AV59" s="121">
        <f>'SO 131 - Neuznatelné - Re...'!J33</f>
        <v>0</v>
      </c>
      <c r="AW59" s="121">
        <f>'SO 131 - Neuznatelné - Re...'!J34</f>
        <v>0</v>
      </c>
      <c r="AX59" s="121">
        <f>'SO 131 - Neuznatelné - Re...'!J35</f>
        <v>0</v>
      </c>
      <c r="AY59" s="121">
        <f>'SO 131 - Neuznatelné - Re...'!J36</f>
        <v>0</v>
      </c>
      <c r="AZ59" s="121">
        <f>'SO 131 - Neuznatelné - Re...'!F33</f>
        <v>0</v>
      </c>
      <c r="BA59" s="121">
        <f>'SO 131 - Neuznatelné - Re...'!F34</f>
        <v>0</v>
      </c>
      <c r="BB59" s="121">
        <f>'SO 131 - Neuznatelné - Re...'!F35</f>
        <v>0</v>
      </c>
      <c r="BC59" s="121">
        <f>'SO 131 - Neuznatelné - Re...'!F36</f>
        <v>0</v>
      </c>
      <c r="BD59" s="123">
        <f>'SO 131 - Neuznatelné - Re...'!F37</f>
        <v>0</v>
      </c>
      <c r="BE59" s="7"/>
      <c r="BT59" s="124" t="s">
        <v>84</v>
      </c>
      <c r="BV59" s="124" t="s">
        <v>78</v>
      </c>
      <c r="BW59" s="124" t="s">
        <v>96</v>
      </c>
      <c r="BX59" s="124" t="s">
        <v>5</v>
      </c>
      <c r="CL59" s="124" t="s">
        <v>19</v>
      </c>
      <c r="CM59" s="124" t="s">
        <v>86</v>
      </c>
    </row>
    <row r="60" s="7" customFormat="1" ht="50.25" customHeight="1">
      <c r="A60" s="112" t="s">
        <v>80</v>
      </c>
      <c r="B60" s="113"/>
      <c r="C60" s="114"/>
      <c r="D60" s="115" t="s">
        <v>97</v>
      </c>
      <c r="E60" s="115"/>
      <c r="F60" s="115"/>
      <c r="G60" s="115"/>
      <c r="H60" s="115"/>
      <c r="I60" s="116"/>
      <c r="J60" s="115" t="s">
        <v>98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132 - Uznatelné - Nové...'!J30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83</v>
      </c>
      <c r="AR60" s="119"/>
      <c r="AS60" s="120">
        <v>0</v>
      </c>
      <c r="AT60" s="121">
        <f>ROUND(SUM(AV60:AW60),2)</f>
        <v>0</v>
      </c>
      <c r="AU60" s="122">
        <f>'SO 132 - Uznatelné - Nové...'!P86</f>
        <v>0</v>
      </c>
      <c r="AV60" s="121">
        <f>'SO 132 - Uznatelné - Nové...'!J33</f>
        <v>0</v>
      </c>
      <c r="AW60" s="121">
        <f>'SO 132 - Uznatelné - Nové...'!J34</f>
        <v>0</v>
      </c>
      <c r="AX60" s="121">
        <f>'SO 132 - Uznatelné - Nové...'!J35</f>
        <v>0</v>
      </c>
      <c r="AY60" s="121">
        <f>'SO 132 - Uznatelné - Nové...'!J36</f>
        <v>0</v>
      </c>
      <c r="AZ60" s="121">
        <f>'SO 132 - Uznatelné - Nové...'!F33</f>
        <v>0</v>
      </c>
      <c r="BA60" s="121">
        <f>'SO 132 - Uznatelné - Nové...'!F34</f>
        <v>0</v>
      </c>
      <c r="BB60" s="121">
        <f>'SO 132 - Uznatelné - Nové...'!F35</f>
        <v>0</v>
      </c>
      <c r="BC60" s="121">
        <f>'SO 132 - Uznatelné - Nové...'!F36</f>
        <v>0</v>
      </c>
      <c r="BD60" s="123">
        <f>'SO 132 - Uznatelné - Nové...'!F37</f>
        <v>0</v>
      </c>
      <c r="BE60" s="7"/>
      <c r="BT60" s="124" t="s">
        <v>84</v>
      </c>
      <c r="BV60" s="124" t="s">
        <v>78</v>
      </c>
      <c r="BW60" s="124" t="s">
        <v>99</v>
      </c>
      <c r="BX60" s="124" t="s">
        <v>5</v>
      </c>
      <c r="CL60" s="124" t="s">
        <v>19</v>
      </c>
      <c r="CM60" s="124" t="s">
        <v>86</v>
      </c>
    </row>
    <row r="61" s="7" customFormat="1" ht="50.25" customHeight="1">
      <c r="A61" s="112" t="s">
        <v>80</v>
      </c>
      <c r="B61" s="113"/>
      <c r="C61" s="114"/>
      <c r="D61" s="115" t="s">
        <v>100</v>
      </c>
      <c r="E61" s="115"/>
      <c r="F61" s="115"/>
      <c r="G61" s="115"/>
      <c r="H61" s="115"/>
      <c r="I61" s="116"/>
      <c r="J61" s="115" t="s">
        <v>98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132 - Neuznatelné - No...'!J30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83</v>
      </c>
      <c r="AR61" s="119"/>
      <c r="AS61" s="120">
        <v>0</v>
      </c>
      <c r="AT61" s="121">
        <f>ROUND(SUM(AV61:AW61),2)</f>
        <v>0</v>
      </c>
      <c r="AU61" s="122">
        <f>'SO 132 - Neuznatelné - No...'!P86</f>
        <v>0</v>
      </c>
      <c r="AV61" s="121">
        <f>'SO 132 - Neuznatelné - No...'!J33</f>
        <v>0</v>
      </c>
      <c r="AW61" s="121">
        <f>'SO 132 - Neuznatelné - No...'!J34</f>
        <v>0</v>
      </c>
      <c r="AX61" s="121">
        <f>'SO 132 - Neuznatelné - No...'!J35</f>
        <v>0</v>
      </c>
      <c r="AY61" s="121">
        <f>'SO 132 - Neuznatelné - No...'!J36</f>
        <v>0</v>
      </c>
      <c r="AZ61" s="121">
        <f>'SO 132 - Neuznatelné - No...'!F33</f>
        <v>0</v>
      </c>
      <c r="BA61" s="121">
        <f>'SO 132 - Neuznatelné - No...'!F34</f>
        <v>0</v>
      </c>
      <c r="BB61" s="121">
        <f>'SO 132 - Neuznatelné - No...'!F35</f>
        <v>0</v>
      </c>
      <c r="BC61" s="121">
        <f>'SO 132 - Neuznatelné - No...'!F36</f>
        <v>0</v>
      </c>
      <c r="BD61" s="123">
        <f>'SO 132 - Neuznatelné - No...'!F37</f>
        <v>0</v>
      </c>
      <c r="BE61" s="7"/>
      <c r="BT61" s="124" t="s">
        <v>84</v>
      </c>
      <c r="BV61" s="124" t="s">
        <v>78</v>
      </c>
      <c r="BW61" s="124" t="s">
        <v>101</v>
      </c>
      <c r="BX61" s="124" t="s">
        <v>5</v>
      </c>
      <c r="CL61" s="124" t="s">
        <v>19</v>
      </c>
      <c r="CM61" s="124" t="s">
        <v>86</v>
      </c>
    </row>
    <row r="62" s="7" customFormat="1" ht="50.25" customHeight="1">
      <c r="A62" s="112" t="s">
        <v>80</v>
      </c>
      <c r="B62" s="113"/>
      <c r="C62" s="114"/>
      <c r="D62" s="115" t="s">
        <v>102</v>
      </c>
      <c r="E62" s="115"/>
      <c r="F62" s="115"/>
      <c r="G62" s="115"/>
      <c r="H62" s="115"/>
      <c r="I62" s="116"/>
      <c r="J62" s="115" t="s">
        <v>103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 133 - Uznatelné - Nové...'!J30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83</v>
      </c>
      <c r="AR62" s="119"/>
      <c r="AS62" s="120">
        <v>0</v>
      </c>
      <c r="AT62" s="121">
        <f>ROUND(SUM(AV62:AW62),2)</f>
        <v>0</v>
      </c>
      <c r="AU62" s="122">
        <f>'SO 133 - Uznatelné - Nové...'!P87</f>
        <v>0</v>
      </c>
      <c r="AV62" s="121">
        <f>'SO 133 - Uznatelné - Nové...'!J33</f>
        <v>0</v>
      </c>
      <c r="AW62" s="121">
        <f>'SO 133 - Uznatelné - Nové...'!J34</f>
        <v>0</v>
      </c>
      <c r="AX62" s="121">
        <f>'SO 133 - Uznatelné - Nové...'!J35</f>
        <v>0</v>
      </c>
      <c r="AY62" s="121">
        <f>'SO 133 - Uznatelné - Nové...'!J36</f>
        <v>0</v>
      </c>
      <c r="AZ62" s="121">
        <f>'SO 133 - Uznatelné - Nové...'!F33</f>
        <v>0</v>
      </c>
      <c r="BA62" s="121">
        <f>'SO 133 - Uznatelné - Nové...'!F34</f>
        <v>0</v>
      </c>
      <c r="BB62" s="121">
        <f>'SO 133 - Uznatelné - Nové...'!F35</f>
        <v>0</v>
      </c>
      <c r="BC62" s="121">
        <f>'SO 133 - Uznatelné - Nové...'!F36</f>
        <v>0</v>
      </c>
      <c r="BD62" s="123">
        <f>'SO 133 - Uznatelné - Nové...'!F37</f>
        <v>0</v>
      </c>
      <c r="BE62" s="7"/>
      <c r="BT62" s="124" t="s">
        <v>84</v>
      </c>
      <c r="BV62" s="124" t="s">
        <v>78</v>
      </c>
      <c r="BW62" s="124" t="s">
        <v>104</v>
      </c>
      <c r="BX62" s="124" t="s">
        <v>5</v>
      </c>
      <c r="CL62" s="124" t="s">
        <v>19</v>
      </c>
      <c r="CM62" s="124" t="s">
        <v>86</v>
      </c>
    </row>
    <row r="63" s="7" customFormat="1" ht="50.25" customHeight="1">
      <c r="A63" s="112" t="s">
        <v>80</v>
      </c>
      <c r="B63" s="113"/>
      <c r="C63" s="114"/>
      <c r="D63" s="115" t="s">
        <v>105</v>
      </c>
      <c r="E63" s="115"/>
      <c r="F63" s="115"/>
      <c r="G63" s="115"/>
      <c r="H63" s="115"/>
      <c r="I63" s="116"/>
      <c r="J63" s="115" t="s">
        <v>103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'SO 133 - Neuznatelné - No...'!J30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83</v>
      </c>
      <c r="AR63" s="119"/>
      <c r="AS63" s="120">
        <v>0</v>
      </c>
      <c r="AT63" s="121">
        <f>ROUND(SUM(AV63:AW63),2)</f>
        <v>0</v>
      </c>
      <c r="AU63" s="122">
        <f>'SO 133 - Neuznatelné - No...'!P85</f>
        <v>0</v>
      </c>
      <c r="AV63" s="121">
        <f>'SO 133 - Neuznatelné - No...'!J33</f>
        <v>0</v>
      </c>
      <c r="AW63" s="121">
        <f>'SO 133 - Neuznatelné - No...'!J34</f>
        <v>0</v>
      </c>
      <c r="AX63" s="121">
        <f>'SO 133 - Neuznatelné - No...'!J35</f>
        <v>0</v>
      </c>
      <c r="AY63" s="121">
        <f>'SO 133 - Neuznatelné - No...'!J36</f>
        <v>0</v>
      </c>
      <c r="AZ63" s="121">
        <f>'SO 133 - Neuznatelné - No...'!F33</f>
        <v>0</v>
      </c>
      <c r="BA63" s="121">
        <f>'SO 133 - Neuznatelné - No...'!F34</f>
        <v>0</v>
      </c>
      <c r="BB63" s="121">
        <f>'SO 133 - Neuznatelné - No...'!F35</f>
        <v>0</v>
      </c>
      <c r="BC63" s="121">
        <f>'SO 133 - Neuznatelné - No...'!F36</f>
        <v>0</v>
      </c>
      <c r="BD63" s="123">
        <f>'SO 133 - Neuznatelné - No...'!F37</f>
        <v>0</v>
      </c>
      <c r="BE63" s="7"/>
      <c r="BT63" s="124" t="s">
        <v>84</v>
      </c>
      <c r="BV63" s="124" t="s">
        <v>78</v>
      </c>
      <c r="BW63" s="124" t="s">
        <v>106</v>
      </c>
      <c r="BX63" s="124" t="s">
        <v>5</v>
      </c>
      <c r="CL63" s="124" t="s">
        <v>19</v>
      </c>
      <c r="CM63" s="124" t="s">
        <v>86</v>
      </c>
    </row>
    <row r="64" s="7" customFormat="1" ht="50.25" customHeight="1">
      <c r="A64" s="112" t="s">
        <v>80</v>
      </c>
      <c r="B64" s="113"/>
      <c r="C64" s="114"/>
      <c r="D64" s="115" t="s">
        <v>107</v>
      </c>
      <c r="E64" s="115"/>
      <c r="F64" s="115"/>
      <c r="G64" s="115"/>
      <c r="H64" s="115"/>
      <c r="I64" s="116"/>
      <c r="J64" s="115" t="s">
        <v>108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'SO 401 - Neuznatelné - Úp...'!J30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83</v>
      </c>
      <c r="AR64" s="119"/>
      <c r="AS64" s="120">
        <v>0</v>
      </c>
      <c r="AT64" s="121">
        <f>ROUND(SUM(AV64:AW64),2)</f>
        <v>0</v>
      </c>
      <c r="AU64" s="122">
        <f>'SO 401 - Neuznatelné - Úp...'!P81</f>
        <v>0</v>
      </c>
      <c r="AV64" s="121">
        <f>'SO 401 - Neuznatelné - Úp...'!J33</f>
        <v>0</v>
      </c>
      <c r="AW64" s="121">
        <f>'SO 401 - Neuznatelné - Úp...'!J34</f>
        <v>0</v>
      </c>
      <c r="AX64" s="121">
        <f>'SO 401 - Neuznatelné - Úp...'!J35</f>
        <v>0</v>
      </c>
      <c r="AY64" s="121">
        <f>'SO 401 - Neuznatelné - Úp...'!J36</f>
        <v>0</v>
      </c>
      <c r="AZ64" s="121">
        <f>'SO 401 - Neuznatelné - Úp...'!F33</f>
        <v>0</v>
      </c>
      <c r="BA64" s="121">
        <f>'SO 401 - Neuznatelné - Úp...'!F34</f>
        <v>0</v>
      </c>
      <c r="BB64" s="121">
        <f>'SO 401 - Neuznatelné - Úp...'!F35</f>
        <v>0</v>
      </c>
      <c r="BC64" s="121">
        <f>'SO 401 - Neuznatelné - Úp...'!F36</f>
        <v>0</v>
      </c>
      <c r="BD64" s="123">
        <f>'SO 401 - Neuznatelné - Úp...'!F37</f>
        <v>0</v>
      </c>
      <c r="BE64" s="7"/>
      <c r="BT64" s="124" t="s">
        <v>84</v>
      </c>
      <c r="BV64" s="124" t="s">
        <v>78</v>
      </c>
      <c r="BW64" s="124" t="s">
        <v>109</v>
      </c>
      <c r="BX64" s="124" t="s">
        <v>5</v>
      </c>
      <c r="CL64" s="124" t="s">
        <v>19</v>
      </c>
      <c r="CM64" s="124" t="s">
        <v>86</v>
      </c>
    </row>
    <row r="65" s="7" customFormat="1" ht="50.25" customHeight="1">
      <c r="A65" s="112" t="s">
        <v>80</v>
      </c>
      <c r="B65" s="113"/>
      <c r="C65" s="114"/>
      <c r="D65" s="115" t="s">
        <v>110</v>
      </c>
      <c r="E65" s="115"/>
      <c r="F65" s="115"/>
      <c r="G65" s="115"/>
      <c r="H65" s="115"/>
      <c r="I65" s="116"/>
      <c r="J65" s="115" t="s">
        <v>111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'SO 801 - Neuznatelné - Ná...'!J30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83</v>
      </c>
      <c r="AR65" s="119"/>
      <c r="AS65" s="125">
        <v>0</v>
      </c>
      <c r="AT65" s="126">
        <f>ROUND(SUM(AV65:AW65),2)</f>
        <v>0</v>
      </c>
      <c r="AU65" s="127">
        <f>'SO 801 - Neuznatelné - Ná...'!P81</f>
        <v>0</v>
      </c>
      <c r="AV65" s="126">
        <f>'SO 801 - Neuznatelné - Ná...'!J33</f>
        <v>0</v>
      </c>
      <c r="AW65" s="126">
        <f>'SO 801 - Neuznatelné - Ná...'!J34</f>
        <v>0</v>
      </c>
      <c r="AX65" s="126">
        <f>'SO 801 - Neuznatelné - Ná...'!J35</f>
        <v>0</v>
      </c>
      <c r="AY65" s="126">
        <f>'SO 801 - Neuznatelné - Ná...'!J36</f>
        <v>0</v>
      </c>
      <c r="AZ65" s="126">
        <f>'SO 801 - Neuznatelné - Ná...'!F33</f>
        <v>0</v>
      </c>
      <c r="BA65" s="126">
        <f>'SO 801 - Neuznatelné - Ná...'!F34</f>
        <v>0</v>
      </c>
      <c r="BB65" s="126">
        <f>'SO 801 - Neuznatelné - Ná...'!F35</f>
        <v>0</v>
      </c>
      <c r="BC65" s="126">
        <f>'SO 801 - Neuznatelné - Ná...'!F36</f>
        <v>0</v>
      </c>
      <c r="BD65" s="128">
        <f>'SO 801 - Neuznatelné - Ná...'!F37</f>
        <v>0</v>
      </c>
      <c r="BE65" s="7"/>
      <c r="BT65" s="124" t="s">
        <v>84</v>
      </c>
      <c r="BV65" s="124" t="s">
        <v>78</v>
      </c>
      <c r="BW65" s="124" t="s">
        <v>112</v>
      </c>
      <c r="BX65" s="124" t="s">
        <v>5</v>
      </c>
      <c r="CL65" s="124" t="s">
        <v>19</v>
      </c>
      <c r="CM65" s="124" t="s">
        <v>86</v>
      </c>
    </row>
    <row r="66" s="2" customFormat="1" ht="30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</sheetData>
  <sheetProtection sheet="1" formatColumns="0" formatRows="0" objects="1" scenarios="1" spinCount="100000" saltValue="4NLzn4uu9U6K//AN9ZptqcgUh00yhqbNNqMolD3dhaokXqtFnEPiVvSNjV13K/63Sp2hMSWLGmmXxA5C6KLH7g==" hashValue="+3Zjqmsi4wQm69Fq4lbSl5Dv/1bWio3sKm9MLcGe/nm/hHUb1ALSy/FowrIDlZN7WxVpEMnE9KapDqXc4FLS/A==" algorithmName="SHA-512" password="CC35"/>
  <mergeCells count="82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54:AP54"/>
  </mergeCells>
  <hyperlinks>
    <hyperlink ref="A55" location="'SO 000 - Neuznatelné - Vš...'!C2" display="/"/>
    <hyperlink ref="A56" location="'SO 000 - Uznatelné - Všeo...'!C2" display="/"/>
    <hyperlink ref="A57" location="'SO 001 - Neuznatelné - Př...'!C2" display="/"/>
    <hyperlink ref="A58" location="'SO 131 - Uznatelná - Reko...'!C2" display="/"/>
    <hyperlink ref="A59" location="'SO 131 - Neuznatelné - Re...'!C2" display="/"/>
    <hyperlink ref="A60" location="'SO 132 - Uznatelné - Nové...'!C2" display="/"/>
    <hyperlink ref="A61" location="'SO 132 - Neuznatelné - No...'!C2" display="/"/>
    <hyperlink ref="A62" location="'SO 133 - Uznatelné - Nové...'!C2" display="/"/>
    <hyperlink ref="A63" location="'SO 133 - Neuznatelné - No...'!C2" display="/"/>
    <hyperlink ref="A64" location="'SO 401 - Neuznatelné - Úp...'!C2" display="/"/>
    <hyperlink ref="A65" location="'SO 801 - Neuznatelné -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ROUND((SUM(BE85:BE181)),  2)</f>
        <v>0</v>
      </c>
      <c r="G33" s="39"/>
      <c r="H33" s="39"/>
      <c r="I33" s="149">
        <v>0.20999999999999999</v>
      </c>
      <c r="J33" s="148">
        <f>ROUND(((SUM(BE85:BE181))*I33),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ROUND((SUM(BF85:BF181)),  2)</f>
        <v>0</v>
      </c>
      <c r="G34" s="39"/>
      <c r="H34" s="39"/>
      <c r="I34" s="149">
        <v>0.14999999999999999</v>
      </c>
      <c r="J34" s="148">
        <f>ROUND(((SUM(BF85:BF181))*I34),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ROUND((SUM(BG85:BG181)),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ROUND((SUM(BH85:BH181)),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ROUND((SUM(BI85:BI181)),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133 - Neuznatelné - Nové chodníky ul. Pod Březinou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181</v>
      </c>
      <c r="E61" s="233"/>
      <c r="F61" s="233"/>
      <c r="G61" s="233"/>
      <c r="H61" s="233"/>
      <c r="I61" s="233"/>
      <c r="J61" s="234">
        <f>J87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13" customFormat="1" ht="19.92" customHeight="1">
      <c r="A62" s="13"/>
      <c r="B62" s="230"/>
      <c r="C62" s="231"/>
      <c r="D62" s="232" t="s">
        <v>225</v>
      </c>
      <c r="E62" s="233"/>
      <c r="F62" s="233"/>
      <c r="G62" s="233"/>
      <c r="H62" s="233"/>
      <c r="I62" s="233"/>
      <c r="J62" s="234">
        <f>J149</f>
        <v>0</v>
      </c>
      <c r="K62" s="231"/>
      <c r="L62" s="235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="13" customFormat="1" ht="19.92" customHeight="1">
      <c r="A63" s="13"/>
      <c r="B63" s="230"/>
      <c r="C63" s="231"/>
      <c r="D63" s="232" t="s">
        <v>226</v>
      </c>
      <c r="E63" s="233"/>
      <c r="F63" s="233"/>
      <c r="G63" s="233"/>
      <c r="H63" s="233"/>
      <c r="I63" s="233"/>
      <c r="J63" s="234">
        <f>J154</f>
        <v>0</v>
      </c>
      <c r="K63" s="231"/>
      <c r="L63" s="235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4" s="13" customFormat="1" ht="19.92" customHeight="1">
      <c r="A64" s="13"/>
      <c r="B64" s="230"/>
      <c r="C64" s="231"/>
      <c r="D64" s="232" t="s">
        <v>227</v>
      </c>
      <c r="E64" s="233"/>
      <c r="F64" s="233"/>
      <c r="G64" s="233"/>
      <c r="H64" s="233"/>
      <c r="I64" s="233"/>
      <c r="J64" s="234">
        <f>J170</f>
        <v>0</v>
      </c>
      <c r="K64" s="231"/>
      <c r="L64" s="235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</row>
    <row r="65" s="13" customFormat="1" ht="19.92" customHeight="1">
      <c r="A65" s="13"/>
      <c r="B65" s="230"/>
      <c r="C65" s="231"/>
      <c r="D65" s="232" t="s">
        <v>182</v>
      </c>
      <c r="E65" s="233"/>
      <c r="F65" s="233"/>
      <c r="G65" s="233"/>
      <c r="H65" s="233"/>
      <c r="I65" s="233"/>
      <c r="J65" s="234">
        <f>J177</f>
        <v>0</v>
      </c>
      <c r="K65" s="231"/>
      <c r="L65" s="23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Rekonstrukce chodníku a VO ul. Kubelkova - 1. etapa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114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133 - Neuznatelné - Nové chodníky ul. Pod Březinou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Česká Třebová</v>
      </c>
      <c r="G79" s="41"/>
      <c r="H79" s="41"/>
      <c r="I79" s="33" t="s">
        <v>23</v>
      </c>
      <c r="J79" s="73" t="str">
        <f>IF(J12="","",J12)</f>
        <v>30. 3. 2023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Česká Třebová</v>
      </c>
      <c r="G81" s="41"/>
      <c r="H81" s="41"/>
      <c r="I81" s="33" t="s">
        <v>33</v>
      </c>
      <c r="J81" s="37" t="str">
        <f>E21</f>
        <v>Prodin a.s.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31</v>
      </c>
      <c r="D82" s="41"/>
      <c r="E82" s="41"/>
      <c r="F82" s="28" t="str">
        <f>IF(E18="","",E18)</f>
        <v>Vyplň údaj</v>
      </c>
      <c r="G82" s="41"/>
      <c r="H82" s="41"/>
      <c r="I82" s="33" t="s">
        <v>38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0" customFormat="1" ht="29.28" customHeight="1">
      <c r="A84" s="172"/>
      <c r="B84" s="173"/>
      <c r="C84" s="174" t="s">
        <v>122</v>
      </c>
      <c r="D84" s="175" t="s">
        <v>61</v>
      </c>
      <c r="E84" s="175" t="s">
        <v>57</v>
      </c>
      <c r="F84" s="175" t="s">
        <v>58</v>
      </c>
      <c r="G84" s="175" t="s">
        <v>123</v>
      </c>
      <c r="H84" s="175" t="s">
        <v>124</v>
      </c>
      <c r="I84" s="175" t="s">
        <v>125</v>
      </c>
      <c r="J84" s="175" t="s">
        <v>118</v>
      </c>
      <c r="K84" s="176" t="s">
        <v>126</v>
      </c>
      <c r="L84" s="177"/>
      <c r="M84" s="93" t="s">
        <v>19</v>
      </c>
      <c r="N84" s="94" t="s">
        <v>46</v>
      </c>
      <c r="O84" s="94" t="s">
        <v>127</v>
      </c>
      <c r="P84" s="94" t="s">
        <v>128</v>
      </c>
      <c r="Q84" s="94" t="s">
        <v>129</v>
      </c>
      <c r="R84" s="94" t="s">
        <v>130</v>
      </c>
      <c r="S84" s="94" t="s">
        <v>131</v>
      </c>
      <c r="T84" s="95" t="s">
        <v>132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9"/>
      <c r="B85" s="40"/>
      <c r="C85" s="100" t="s">
        <v>133</v>
      </c>
      <c r="D85" s="41"/>
      <c r="E85" s="41"/>
      <c r="F85" s="41"/>
      <c r="G85" s="41"/>
      <c r="H85" s="41"/>
      <c r="I85" s="41"/>
      <c r="J85" s="178">
        <f>BK85</f>
        <v>0</v>
      </c>
      <c r="K85" s="41"/>
      <c r="L85" s="45"/>
      <c r="M85" s="96"/>
      <c r="N85" s="179"/>
      <c r="O85" s="97"/>
      <c r="P85" s="180">
        <f>P86</f>
        <v>0</v>
      </c>
      <c r="Q85" s="97"/>
      <c r="R85" s="180">
        <f>R86</f>
        <v>60.900240000000004</v>
      </c>
      <c r="S85" s="97"/>
      <c r="T85" s="181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75</v>
      </c>
      <c r="AU85" s="18" t="s">
        <v>119</v>
      </c>
      <c r="BK85" s="182">
        <f>BK86</f>
        <v>0</v>
      </c>
    </row>
    <row r="86" s="11" customFormat="1" ht="25.92" customHeight="1">
      <c r="A86" s="11"/>
      <c r="B86" s="183"/>
      <c r="C86" s="184"/>
      <c r="D86" s="185" t="s">
        <v>75</v>
      </c>
      <c r="E86" s="186" t="s">
        <v>183</v>
      </c>
      <c r="F86" s="186" t="s">
        <v>184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P87+P149+P154+P170+P177</f>
        <v>0</v>
      </c>
      <c r="Q86" s="191"/>
      <c r="R86" s="192">
        <f>R87+R149+R154+R170+R177</f>
        <v>60.900240000000004</v>
      </c>
      <c r="S86" s="191"/>
      <c r="T86" s="193">
        <f>T87+T149+T154+T170+T177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84</v>
      </c>
      <c r="AT86" s="195" t="s">
        <v>75</v>
      </c>
      <c r="AU86" s="195" t="s">
        <v>76</v>
      </c>
      <c r="AY86" s="194" t="s">
        <v>137</v>
      </c>
      <c r="BK86" s="196">
        <f>BK87+BK149+BK154+BK170+BK177</f>
        <v>0</v>
      </c>
    </row>
    <row r="87" s="11" customFormat="1" ht="22.8" customHeight="1">
      <c r="A87" s="11"/>
      <c r="B87" s="183"/>
      <c r="C87" s="184"/>
      <c r="D87" s="185" t="s">
        <v>75</v>
      </c>
      <c r="E87" s="236" t="s">
        <v>84</v>
      </c>
      <c r="F87" s="236" t="s">
        <v>185</v>
      </c>
      <c r="G87" s="184"/>
      <c r="H87" s="184"/>
      <c r="I87" s="187"/>
      <c r="J87" s="237">
        <f>BK87</f>
        <v>0</v>
      </c>
      <c r="K87" s="184"/>
      <c r="L87" s="189"/>
      <c r="M87" s="190"/>
      <c r="N87" s="191"/>
      <c r="O87" s="191"/>
      <c r="P87" s="192">
        <f>SUM(P88:P148)</f>
        <v>0</v>
      </c>
      <c r="Q87" s="191"/>
      <c r="R87" s="192">
        <f>SUM(R88:R148)</f>
        <v>51.876000000000005</v>
      </c>
      <c r="S87" s="191"/>
      <c r="T87" s="193">
        <f>SUM(T88:T148)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84</v>
      </c>
      <c r="AT87" s="195" t="s">
        <v>75</v>
      </c>
      <c r="AU87" s="195" t="s">
        <v>84</v>
      </c>
      <c r="AY87" s="194" t="s">
        <v>137</v>
      </c>
      <c r="BK87" s="196">
        <f>SUM(BK88:BK148)</f>
        <v>0</v>
      </c>
    </row>
    <row r="88" s="2" customFormat="1" ht="21.75" customHeight="1">
      <c r="A88" s="39"/>
      <c r="B88" s="40"/>
      <c r="C88" s="197" t="s">
        <v>84</v>
      </c>
      <c r="D88" s="197" t="s">
        <v>138</v>
      </c>
      <c r="E88" s="198" t="s">
        <v>293</v>
      </c>
      <c r="F88" s="199" t="s">
        <v>294</v>
      </c>
      <c r="G88" s="200" t="s">
        <v>295</v>
      </c>
      <c r="H88" s="201">
        <v>6.2999999999999998</v>
      </c>
      <c r="I88" s="202"/>
      <c r="J88" s="203">
        <f>ROUND(I88*H88,2)</f>
        <v>0</v>
      </c>
      <c r="K88" s="199" t="s">
        <v>188</v>
      </c>
      <c r="L88" s="45"/>
      <c r="M88" s="204" t="s">
        <v>19</v>
      </c>
      <c r="N88" s="205" t="s">
        <v>47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156</v>
      </c>
      <c r="AT88" s="208" t="s">
        <v>138</v>
      </c>
      <c r="AU88" s="208" t="s">
        <v>86</v>
      </c>
      <c r="AY88" s="18" t="s">
        <v>137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84</v>
      </c>
      <c r="BK88" s="209">
        <f>ROUND(I88*H88,2)</f>
        <v>0</v>
      </c>
      <c r="BL88" s="18" t="s">
        <v>156</v>
      </c>
      <c r="BM88" s="208" t="s">
        <v>1105</v>
      </c>
    </row>
    <row r="89" s="2" customFormat="1">
      <c r="A89" s="39"/>
      <c r="B89" s="40"/>
      <c r="C89" s="41"/>
      <c r="D89" s="210" t="s">
        <v>144</v>
      </c>
      <c r="E89" s="41"/>
      <c r="F89" s="211" t="s">
        <v>297</v>
      </c>
      <c r="G89" s="41"/>
      <c r="H89" s="41"/>
      <c r="I89" s="212"/>
      <c r="J89" s="41"/>
      <c r="K89" s="41"/>
      <c r="L89" s="45"/>
      <c r="M89" s="213"/>
      <c r="N89" s="21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86</v>
      </c>
    </row>
    <row r="90" s="2" customFormat="1">
      <c r="A90" s="39"/>
      <c r="B90" s="40"/>
      <c r="C90" s="41"/>
      <c r="D90" s="238" t="s">
        <v>191</v>
      </c>
      <c r="E90" s="41"/>
      <c r="F90" s="239" t="s">
        <v>298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191</v>
      </c>
      <c r="AU90" s="18" t="s">
        <v>86</v>
      </c>
    </row>
    <row r="91" s="12" customFormat="1">
      <c r="A91" s="12"/>
      <c r="B91" s="215"/>
      <c r="C91" s="216"/>
      <c r="D91" s="210" t="s">
        <v>145</v>
      </c>
      <c r="E91" s="217" t="s">
        <v>19</v>
      </c>
      <c r="F91" s="218" t="s">
        <v>1106</v>
      </c>
      <c r="G91" s="216"/>
      <c r="H91" s="219">
        <v>6.2999999999999998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5" t="s">
        <v>145</v>
      </c>
      <c r="AU91" s="225" t="s">
        <v>86</v>
      </c>
      <c r="AV91" s="12" t="s">
        <v>86</v>
      </c>
      <c r="AW91" s="12" t="s">
        <v>37</v>
      </c>
      <c r="AX91" s="12" t="s">
        <v>84</v>
      </c>
      <c r="AY91" s="225" t="s">
        <v>137</v>
      </c>
    </row>
    <row r="92" s="2" customFormat="1" ht="21.75" customHeight="1">
      <c r="A92" s="39"/>
      <c r="B92" s="40"/>
      <c r="C92" s="197" t="s">
        <v>86</v>
      </c>
      <c r="D92" s="197" t="s">
        <v>138</v>
      </c>
      <c r="E92" s="198" t="s">
        <v>652</v>
      </c>
      <c r="F92" s="199" t="s">
        <v>653</v>
      </c>
      <c r="G92" s="200" t="s">
        <v>295</v>
      </c>
      <c r="H92" s="201">
        <v>28.800000000000001</v>
      </c>
      <c r="I92" s="202"/>
      <c r="J92" s="203">
        <f>ROUND(I92*H92,2)</f>
        <v>0</v>
      </c>
      <c r="K92" s="199" t="s">
        <v>188</v>
      </c>
      <c r="L92" s="45"/>
      <c r="M92" s="204" t="s">
        <v>19</v>
      </c>
      <c r="N92" s="205" t="s">
        <v>47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156</v>
      </c>
      <c r="AT92" s="208" t="s">
        <v>138</v>
      </c>
      <c r="AU92" s="208" t="s">
        <v>86</v>
      </c>
      <c r="AY92" s="18" t="s">
        <v>137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84</v>
      </c>
      <c r="BK92" s="209">
        <f>ROUND(I92*H92,2)</f>
        <v>0</v>
      </c>
      <c r="BL92" s="18" t="s">
        <v>156</v>
      </c>
      <c r="BM92" s="208" t="s">
        <v>1107</v>
      </c>
    </row>
    <row r="93" s="2" customFormat="1">
      <c r="A93" s="39"/>
      <c r="B93" s="40"/>
      <c r="C93" s="41"/>
      <c r="D93" s="210" t="s">
        <v>144</v>
      </c>
      <c r="E93" s="41"/>
      <c r="F93" s="211" t="s">
        <v>655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86</v>
      </c>
    </row>
    <row r="94" s="2" customFormat="1">
      <c r="A94" s="39"/>
      <c r="B94" s="40"/>
      <c r="C94" s="41"/>
      <c r="D94" s="238" t="s">
        <v>191</v>
      </c>
      <c r="E94" s="41"/>
      <c r="F94" s="239" t="s">
        <v>656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191</v>
      </c>
      <c r="AU94" s="18" t="s">
        <v>86</v>
      </c>
    </row>
    <row r="95" s="15" customFormat="1">
      <c r="A95" s="15"/>
      <c r="B95" s="255"/>
      <c r="C95" s="256"/>
      <c r="D95" s="210" t="s">
        <v>145</v>
      </c>
      <c r="E95" s="257" t="s">
        <v>19</v>
      </c>
      <c r="F95" s="258" t="s">
        <v>657</v>
      </c>
      <c r="G95" s="256"/>
      <c r="H95" s="257" t="s">
        <v>19</v>
      </c>
      <c r="I95" s="259"/>
      <c r="J95" s="256"/>
      <c r="K95" s="256"/>
      <c r="L95" s="260"/>
      <c r="M95" s="261"/>
      <c r="N95" s="262"/>
      <c r="O95" s="262"/>
      <c r="P95" s="262"/>
      <c r="Q95" s="262"/>
      <c r="R95" s="262"/>
      <c r="S95" s="262"/>
      <c r="T95" s="26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4" t="s">
        <v>145</v>
      </c>
      <c r="AU95" s="264" t="s">
        <v>86</v>
      </c>
      <c r="AV95" s="15" t="s">
        <v>84</v>
      </c>
      <c r="AW95" s="15" t="s">
        <v>37</v>
      </c>
      <c r="AX95" s="15" t="s">
        <v>76</v>
      </c>
      <c r="AY95" s="264" t="s">
        <v>137</v>
      </c>
    </row>
    <row r="96" s="12" customFormat="1">
      <c r="A96" s="12"/>
      <c r="B96" s="215"/>
      <c r="C96" s="216"/>
      <c r="D96" s="210" t="s">
        <v>145</v>
      </c>
      <c r="E96" s="217" t="s">
        <v>19</v>
      </c>
      <c r="F96" s="218" t="s">
        <v>1108</v>
      </c>
      <c r="G96" s="216"/>
      <c r="H96" s="219">
        <v>28.800000000000001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5" t="s">
        <v>145</v>
      </c>
      <c r="AU96" s="225" t="s">
        <v>86</v>
      </c>
      <c r="AV96" s="12" t="s">
        <v>86</v>
      </c>
      <c r="AW96" s="12" t="s">
        <v>37</v>
      </c>
      <c r="AX96" s="12" t="s">
        <v>84</v>
      </c>
      <c r="AY96" s="225" t="s">
        <v>137</v>
      </c>
    </row>
    <row r="97" s="2" customFormat="1" ht="21.75" customHeight="1">
      <c r="A97" s="39"/>
      <c r="B97" s="40"/>
      <c r="C97" s="197" t="s">
        <v>151</v>
      </c>
      <c r="D97" s="197" t="s">
        <v>138</v>
      </c>
      <c r="E97" s="198" t="s">
        <v>305</v>
      </c>
      <c r="F97" s="199" t="s">
        <v>306</v>
      </c>
      <c r="G97" s="200" t="s">
        <v>295</v>
      </c>
      <c r="H97" s="201">
        <v>20.960000000000001</v>
      </c>
      <c r="I97" s="202"/>
      <c r="J97" s="203">
        <f>ROUND(I97*H97,2)</f>
        <v>0</v>
      </c>
      <c r="K97" s="199" t="s">
        <v>188</v>
      </c>
      <c r="L97" s="45"/>
      <c r="M97" s="204" t="s">
        <v>19</v>
      </c>
      <c r="N97" s="205" t="s">
        <v>47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156</v>
      </c>
      <c r="AT97" s="208" t="s">
        <v>138</v>
      </c>
      <c r="AU97" s="208" t="s">
        <v>86</v>
      </c>
      <c r="AY97" s="18" t="s">
        <v>137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84</v>
      </c>
      <c r="BK97" s="209">
        <f>ROUND(I97*H97,2)</f>
        <v>0</v>
      </c>
      <c r="BL97" s="18" t="s">
        <v>156</v>
      </c>
      <c r="BM97" s="208" t="s">
        <v>1109</v>
      </c>
    </row>
    <row r="98" s="2" customFormat="1">
      <c r="A98" s="39"/>
      <c r="B98" s="40"/>
      <c r="C98" s="41"/>
      <c r="D98" s="210" t="s">
        <v>144</v>
      </c>
      <c r="E98" s="41"/>
      <c r="F98" s="211" t="s">
        <v>308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86</v>
      </c>
    </row>
    <row r="99" s="2" customFormat="1">
      <c r="A99" s="39"/>
      <c r="B99" s="40"/>
      <c r="C99" s="41"/>
      <c r="D99" s="238" t="s">
        <v>191</v>
      </c>
      <c r="E99" s="41"/>
      <c r="F99" s="239" t="s">
        <v>309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191</v>
      </c>
      <c r="AU99" s="18" t="s">
        <v>86</v>
      </c>
    </row>
    <row r="100" s="12" customFormat="1">
      <c r="A100" s="12"/>
      <c r="B100" s="215"/>
      <c r="C100" s="216"/>
      <c r="D100" s="210" t="s">
        <v>145</v>
      </c>
      <c r="E100" s="217" t="s">
        <v>19</v>
      </c>
      <c r="F100" s="218" t="s">
        <v>1110</v>
      </c>
      <c r="G100" s="216"/>
      <c r="H100" s="219">
        <v>-14.140000000000001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5" t="s">
        <v>145</v>
      </c>
      <c r="AU100" s="225" t="s">
        <v>86</v>
      </c>
      <c r="AV100" s="12" t="s">
        <v>86</v>
      </c>
      <c r="AW100" s="12" t="s">
        <v>37</v>
      </c>
      <c r="AX100" s="12" t="s">
        <v>76</v>
      </c>
      <c r="AY100" s="225" t="s">
        <v>137</v>
      </c>
    </row>
    <row r="101" s="15" customFormat="1">
      <c r="A101" s="15"/>
      <c r="B101" s="255"/>
      <c r="C101" s="256"/>
      <c r="D101" s="210" t="s">
        <v>145</v>
      </c>
      <c r="E101" s="257" t="s">
        <v>19</v>
      </c>
      <c r="F101" s="258" t="s">
        <v>657</v>
      </c>
      <c r="G101" s="256"/>
      <c r="H101" s="257" t="s">
        <v>19</v>
      </c>
      <c r="I101" s="259"/>
      <c r="J101" s="256"/>
      <c r="K101" s="256"/>
      <c r="L101" s="260"/>
      <c r="M101" s="261"/>
      <c r="N101" s="262"/>
      <c r="O101" s="262"/>
      <c r="P101" s="262"/>
      <c r="Q101" s="262"/>
      <c r="R101" s="262"/>
      <c r="S101" s="262"/>
      <c r="T101" s="263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4" t="s">
        <v>145</v>
      </c>
      <c r="AU101" s="264" t="s">
        <v>86</v>
      </c>
      <c r="AV101" s="15" t="s">
        <v>84</v>
      </c>
      <c r="AW101" s="15" t="s">
        <v>37</v>
      </c>
      <c r="AX101" s="15" t="s">
        <v>76</v>
      </c>
      <c r="AY101" s="264" t="s">
        <v>137</v>
      </c>
    </row>
    <row r="102" s="12" customFormat="1">
      <c r="A102" s="12"/>
      <c r="B102" s="215"/>
      <c r="C102" s="216"/>
      <c r="D102" s="210" t="s">
        <v>145</v>
      </c>
      <c r="E102" s="217" t="s">
        <v>19</v>
      </c>
      <c r="F102" s="218" t="s">
        <v>1111</v>
      </c>
      <c r="G102" s="216"/>
      <c r="H102" s="219">
        <v>28.800000000000001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5" t="s">
        <v>145</v>
      </c>
      <c r="AU102" s="225" t="s">
        <v>86</v>
      </c>
      <c r="AV102" s="12" t="s">
        <v>86</v>
      </c>
      <c r="AW102" s="12" t="s">
        <v>37</v>
      </c>
      <c r="AX102" s="12" t="s">
        <v>76</v>
      </c>
      <c r="AY102" s="225" t="s">
        <v>137</v>
      </c>
    </row>
    <row r="103" s="12" customFormat="1">
      <c r="A103" s="12"/>
      <c r="B103" s="215"/>
      <c r="C103" s="216"/>
      <c r="D103" s="210" t="s">
        <v>145</v>
      </c>
      <c r="E103" s="217" t="s">
        <v>19</v>
      </c>
      <c r="F103" s="218" t="s">
        <v>1106</v>
      </c>
      <c r="G103" s="216"/>
      <c r="H103" s="219">
        <v>6.2999999999999998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5" t="s">
        <v>145</v>
      </c>
      <c r="AU103" s="225" t="s">
        <v>86</v>
      </c>
      <c r="AV103" s="12" t="s">
        <v>86</v>
      </c>
      <c r="AW103" s="12" t="s">
        <v>37</v>
      </c>
      <c r="AX103" s="12" t="s">
        <v>76</v>
      </c>
      <c r="AY103" s="225" t="s">
        <v>137</v>
      </c>
    </row>
    <row r="104" s="14" customFormat="1">
      <c r="A104" s="14"/>
      <c r="B104" s="244"/>
      <c r="C104" s="245"/>
      <c r="D104" s="210" t="s">
        <v>145</v>
      </c>
      <c r="E104" s="246" t="s">
        <v>19</v>
      </c>
      <c r="F104" s="247" t="s">
        <v>257</v>
      </c>
      <c r="G104" s="245"/>
      <c r="H104" s="248">
        <v>20.960000000000001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145</v>
      </c>
      <c r="AU104" s="254" t="s">
        <v>86</v>
      </c>
      <c r="AV104" s="14" t="s">
        <v>156</v>
      </c>
      <c r="AW104" s="14" t="s">
        <v>37</v>
      </c>
      <c r="AX104" s="14" t="s">
        <v>84</v>
      </c>
      <c r="AY104" s="254" t="s">
        <v>137</v>
      </c>
    </row>
    <row r="105" s="2" customFormat="1" ht="21.75" customHeight="1">
      <c r="A105" s="39"/>
      <c r="B105" s="40"/>
      <c r="C105" s="197" t="s">
        <v>156</v>
      </c>
      <c r="D105" s="197" t="s">
        <v>138</v>
      </c>
      <c r="E105" s="198" t="s">
        <v>311</v>
      </c>
      <c r="F105" s="199" t="s">
        <v>312</v>
      </c>
      <c r="G105" s="200" t="s">
        <v>295</v>
      </c>
      <c r="H105" s="201">
        <v>20.960000000000001</v>
      </c>
      <c r="I105" s="202"/>
      <c r="J105" s="203">
        <f>ROUND(I105*H105,2)</f>
        <v>0</v>
      </c>
      <c r="K105" s="199" t="s">
        <v>188</v>
      </c>
      <c r="L105" s="45"/>
      <c r="M105" s="204" t="s">
        <v>19</v>
      </c>
      <c r="N105" s="205" t="s">
        <v>47</v>
      </c>
      <c r="O105" s="8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156</v>
      </c>
      <c r="AT105" s="208" t="s">
        <v>138</v>
      </c>
      <c r="AU105" s="208" t="s">
        <v>86</v>
      </c>
      <c r="AY105" s="18" t="s">
        <v>137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84</v>
      </c>
      <c r="BK105" s="209">
        <f>ROUND(I105*H105,2)</f>
        <v>0</v>
      </c>
      <c r="BL105" s="18" t="s">
        <v>156</v>
      </c>
      <c r="BM105" s="208" t="s">
        <v>1112</v>
      </c>
    </row>
    <row r="106" s="2" customFormat="1">
      <c r="A106" s="39"/>
      <c r="B106" s="40"/>
      <c r="C106" s="41"/>
      <c r="D106" s="210" t="s">
        <v>144</v>
      </c>
      <c r="E106" s="41"/>
      <c r="F106" s="211" t="s">
        <v>314</v>
      </c>
      <c r="G106" s="41"/>
      <c r="H106" s="41"/>
      <c r="I106" s="212"/>
      <c r="J106" s="41"/>
      <c r="K106" s="41"/>
      <c r="L106" s="45"/>
      <c r="M106" s="213"/>
      <c r="N106" s="21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86</v>
      </c>
    </row>
    <row r="107" s="2" customFormat="1">
      <c r="A107" s="39"/>
      <c r="B107" s="40"/>
      <c r="C107" s="41"/>
      <c r="D107" s="238" t="s">
        <v>191</v>
      </c>
      <c r="E107" s="41"/>
      <c r="F107" s="239" t="s">
        <v>315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191</v>
      </c>
      <c r="AU107" s="18" t="s">
        <v>86</v>
      </c>
    </row>
    <row r="108" s="12" customFormat="1">
      <c r="A108" s="12"/>
      <c r="B108" s="215"/>
      <c r="C108" s="216"/>
      <c r="D108" s="210" t="s">
        <v>145</v>
      </c>
      <c r="E108" s="217" t="s">
        <v>19</v>
      </c>
      <c r="F108" s="218" t="s">
        <v>1110</v>
      </c>
      <c r="G108" s="216"/>
      <c r="H108" s="219">
        <v>-14.140000000000001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5" t="s">
        <v>145</v>
      </c>
      <c r="AU108" s="225" t="s">
        <v>86</v>
      </c>
      <c r="AV108" s="12" t="s">
        <v>86</v>
      </c>
      <c r="AW108" s="12" t="s">
        <v>37</v>
      </c>
      <c r="AX108" s="12" t="s">
        <v>76</v>
      </c>
      <c r="AY108" s="225" t="s">
        <v>137</v>
      </c>
    </row>
    <row r="109" s="15" customFormat="1">
      <c r="A109" s="15"/>
      <c r="B109" s="255"/>
      <c r="C109" s="256"/>
      <c r="D109" s="210" t="s">
        <v>145</v>
      </c>
      <c r="E109" s="257" t="s">
        <v>19</v>
      </c>
      <c r="F109" s="258" t="s">
        <v>657</v>
      </c>
      <c r="G109" s="256"/>
      <c r="H109" s="257" t="s">
        <v>19</v>
      </c>
      <c r="I109" s="259"/>
      <c r="J109" s="256"/>
      <c r="K109" s="256"/>
      <c r="L109" s="260"/>
      <c r="M109" s="261"/>
      <c r="N109" s="262"/>
      <c r="O109" s="262"/>
      <c r="P109" s="262"/>
      <c r="Q109" s="262"/>
      <c r="R109" s="262"/>
      <c r="S109" s="262"/>
      <c r="T109" s="263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4" t="s">
        <v>145</v>
      </c>
      <c r="AU109" s="264" t="s">
        <v>86</v>
      </c>
      <c r="AV109" s="15" t="s">
        <v>84</v>
      </c>
      <c r="AW109" s="15" t="s">
        <v>37</v>
      </c>
      <c r="AX109" s="15" t="s">
        <v>76</v>
      </c>
      <c r="AY109" s="264" t="s">
        <v>137</v>
      </c>
    </row>
    <row r="110" s="12" customFormat="1">
      <c r="A110" s="12"/>
      <c r="B110" s="215"/>
      <c r="C110" s="216"/>
      <c r="D110" s="210" t="s">
        <v>145</v>
      </c>
      <c r="E110" s="217" t="s">
        <v>19</v>
      </c>
      <c r="F110" s="218" t="s">
        <v>1111</v>
      </c>
      <c r="G110" s="216"/>
      <c r="H110" s="219">
        <v>28.800000000000001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5" t="s">
        <v>145</v>
      </c>
      <c r="AU110" s="225" t="s">
        <v>86</v>
      </c>
      <c r="AV110" s="12" t="s">
        <v>86</v>
      </c>
      <c r="AW110" s="12" t="s">
        <v>37</v>
      </c>
      <c r="AX110" s="12" t="s">
        <v>76</v>
      </c>
      <c r="AY110" s="225" t="s">
        <v>137</v>
      </c>
    </row>
    <row r="111" s="12" customFormat="1">
      <c r="A111" s="12"/>
      <c r="B111" s="215"/>
      <c r="C111" s="216"/>
      <c r="D111" s="210" t="s">
        <v>145</v>
      </c>
      <c r="E111" s="217" t="s">
        <v>19</v>
      </c>
      <c r="F111" s="218" t="s">
        <v>1106</v>
      </c>
      <c r="G111" s="216"/>
      <c r="H111" s="219">
        <v>6.2999999999999998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5" t="s">
        <v>145</v>
      </c>
      <c r="AU111" s="225" t="s">
        <v>86</v>
      </c>
      <c r="AV111" s="12" t="s">
        <v>86</v>
      </c>
      <c r="AW111" s="12" t="s">
        <v>37</v>
      </c>
      <c r="AX111" s="12" t="s">
        <v>76</v>
      </c>
      <c r="AY111" s="225" t="s">
        <v>137</v>
      </c>
    </row>
    <row r="112" s="14" customFormat="1">
      <c r="A112" s="14"/>
      <c r="B112" s="244"/>
      <c r="C112" s="245"/>
      <c r="D112" s="210" t="s">
        <v>145</v>
      </c>
      <c r="E112" s="246" t="s">
        <v>19</v>
      </c>
      <c r="F112" s="247" t="s">
        <v>257</v>
      </c>
      <c r="G112" s="245"/>
      <c r="H112" s="248">
        <v>20.960000000000001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145</v>
      </c>
      <c r="AU112" s="254" t="s">
        <v>86</v>
      </c>
      <c r="AV112" s="14" t="s">
        <v>156</v>
      </c>
      <c r="AW112" s="14" t="s">
        <v>37</v>
      </c>
      <c r="AX112" s="14" t="s">
        <v>84</v>
      </c>
      <c r="AY112" s="254" t="s">
        <v>137</v>
      </c>
    </row>
    <row r="113" s="2" customFormat="1" ht="16.5" customHeight="1">
      <c r="A113" s="39"/>
      <c r="B113" s="40"/>
      <c r="C113" s="197" t="s">
        <v>136</v>
      </c>
      <c r="D113" s="197" t="s">
        <v>138</v>
      </c>
      <c r="E113" s="198" t="s">
        <v>317</v>
      </c>
      <c r="F113" s="199" t="s">
        <v>318</v>
      </c>
      <c r="G113" s="200" t="s">
        <v>319</v>
      </c>
      <c r="H113" s="201">
        <v>35.631999999999998</v>
      </c>
      <c r="I113" s="202"/>
      <c r="J113" s="203">
        <f>ROUND(I113*H113,2)</f>
        <v>0</v>
      </c>
      <c r="K113" s="199" t="s">
        <v>188</v>
      </c>
      <c r="L113" s="45"/>
      <c r="M113" s="204" t="s">
        <v>19</v>
      </c>
      <c r="N113" s="205" t="s">
        <v>47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156</v>
      </c>
      <c r="AT113" s="208" t="s">
        <v>138</v>
      </c>
      <c r="AU113" s="208" t="s">
        <v>86</v>
      </c>
      <c r="AY113" s="18" t="s">
        <v>137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84</v>
      </c>
      <c r="BK113" s="209">
        <f>ROUND(I113*H113,2)</f>
        <v>0</v>
      </c>
      <c r="BL113" s="18" t="s">
        <v>156</v>
      </c>
      <c r="BM113" s="208" t="s">
        <v>1113</v>
      </c>
    </row>
    <row r="114" s="2" customFormat="1">
      <c r="A114" s="39"/>
      <c r="B114" s="40"/>
      <c r="C114" s="41"/>
      <c r="D114" s="210" t="s">
        <v>144</v>
      </c>
      <c r="E114" s="41"/>
      <c r="F114" s="211" t="s">
        <v>321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86</v>
      </c>
    </row>
    <row r="115" s="2" customFormat="1">
      <c r="A115" s="39"/>
      <c r="B115" s="40"/>
      <c r="C115" s="41"/>
      <c r="D115" s="238" t="s">
        <v>191</v>
      </c>
      <c r="E115" s="41"/>
      <c r="F115" s="239" t="s">
        <v>322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191</v>
      </c>
      <c r="AU115" s="18" t="s">
        <v>86</v>
      </c>
    </row>
    <row r="116" s="12" customFormat="1">
      <c r="A116" s="12"/>
      <c r="B116" s="215"/>
      <c r="C116" s="216"/>
      <c r="D116" s="210" t="s">
        <v>145</v>
      </c>
      <c r="E116" s="217" t="s">
        <v>19</v>
      </c>
      <c r="F116" s="218" t="s">
        <v>1114</v>
      </c>
      <c r="G116" s="216"/>
      <c r="H116" s="219">
        <v>-24.038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5" t="s">
        <v>145</v>
      </c>
      <c r="AU116" s="225" t="s">
        <v>86</v>
      </c>
      <c r="AV116" s="12" t="s">
        <v>86</v>
      </c>
      <c r="AW116" s="12" t="s">
        <v>37</v>
      </c>
      <c r="AX116" s="12" t="s">
        <v>76</v>
      </c>
      <c r="AY116" s="225" t="s">
        <v>137</v>
      </c>
    </row>
    <row r="117" s="15" customFormat="1">
      <c r="A117" s="15"/>
      <c r="B117" s="255"/>
      <c r="C117" s="256"/>
      <c r="D117" s="210" t="s">
        <v>145</v>
      </c>
      <c r="E117" s="257" t="s">
        <v>19</v>
      </c>
      <c r="F117" s="258" t="s">
        <v>657</v>
      </c>
      <c r="G117" s="256"/>
      <c r="H117" s="257" t="s">
        <v>19</v>
      </c>
      <c r="I117" s="259"/>
      <c r="J117" s="256"/>
      <c r="K117" s="256"/>
      <c r="L117" s="260"/>
      <c r="M117" s="261"/>
      <c r="N117" s="262"/>
      <c r="O117" s="262"/>
      <c r="P117" s="262"/>
      <c r="Q117" s="262"/>
      <c r="R117" s="262"/>
      <c r="S117" s="262"/>
      <c r="T117" s="263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4" t="s">
        <v>145</v>
      </c>
      <c r="AU117" s="264" t="s">
        <v>86</v>
      </c>
      <c r="AV117" s="15" t="s">
        <v>84</v>
      </c>
      <c r="AW117" s="15" t="s">
        <v>37</v>
      </c>
      <c r="AX117" s="15" t="s">
        <v>76</v>
      </c>
      <c r="AY117" s="264" t="s">
        <v>137</v>
      </c>
    </row>
    <row r="118" s="12" customFormat="1">
      <c r="A118" s="12"/>
      <c r="B118" s="215"/>
      <c r="C118" s="216"/>
      <c r="D118" s="210" t="s">
        <v>145</v>
      </c>
      <c r="E118" s="217" t="s">
        <v>19</v>
      </c>
      <c r="F118" s="218" t="s">
        <v>1115</v>
      </c>
      <c r="G118" s="216"/>
      <c r="H118" s="219">
        <v>48.960000000000001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5" t="s">
        <v>145</v>
      </c>
      <c r="AU118" s="225" t="s">
        <v>86</v>
      </c>
      <c r="AV118" s="12" t="s">
        <v>86</v>
      </c>
      <c r="AW118" s="12" t="s">
        <v>37</v>
      </c>
      <c r="AX118" s="12" t="s">
        <v>76</v>
      </c>
      <c r="AY118" s="225" t="s">
        <v>137</v>
      </c>
    </row>
    <row r="119" s="12" customFormat="1">
      <c r="A119" s="12"/>
      <c r="B119" s="215"/>
      <c r="C119" s="216"/>
      <c r="D119" s="210" t="s">
        <v>145</v>
      </c>
      <c r="E119" s="217" t="s">
        <v>19</v>
      </c>
      <c r="F119" s="218" t="s">
        <v>1116</v>
      </c>
      <c r="G119" s="216"/>
      <c r="H119" s="219">
        <v>10.710000000000001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5" t="s">
        <v>145</v>
      </c>
      <c r="AU119" s="225" t="s">
        <v>86</v>
      </c>
      <c r="AV119" s="12" t="s">
        <v>86</v>
      </c>
      <c r="AW119" s="12" t="s">
        <v>37</v>
      </c>
      <c r="AX119" s="12" t="s">
        <v>76</v>
      </c>
      <c r="AY119" s="225" t="s">
        <v>137</v>
      </c>
    </row>
    <row r="120" s="14" customFormat="1">
      <c r="A120" s="14"/>
      <c r="B120" s="244"/>
      <c r="C120" s="245"/>
      <c r="D120" s="210" t="s">
        <v>145</v>
      </c>
      <c r="E120" s="246" t="s">
        <v>19</v>
      </c>
      <c r="F120" s="247" t="s">
        <v>257</v>
      </c>
      <c r="G120" s="245"/>
      <c r="H120" s="248">
        <v>35.632000000000005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145</v>
      </c>
      <c r="AU120" s="254" t="s">
        <v>86</v>
      </c>
      <c r="AV120" s="14" t="s">
        <v>156</v>
      </c>
      <c r="AW120" s="14" t="s">
        <v>37</v>
      </c>
      <c r="AX120" s="14" t="s">
        <v>84</v>
      </c>
      <c r="AY120" s="254" t="s">
        <v>137</v>
      </c>
    </row>
    <row r="121" s="2" customFormat="1" ht="16.5" customHeight="1">
      <c r="A121" s="39"/>
      <c r="B121" s="40"/>
      <c r="C121" s="197" t="s">
        <v>215</v>
      </c>
      <c r="D121" s="197" t="s">
        <v>138</v>
      </c>
      <c r="E121" s="198" t="s">
        <v>328</v>
      </c>
      <c r="F121" s="199" t="s">
        <v>329</v>
      </c>
      <c r="G121" s="200" t="s">
        <v>295</v>
      </c>
      <c r="H121" s="201">
        <v>35.100000000000001</v>
      </c>
      <c r="I121" s="202"/>
      <c r="J121" s="203">
        <f>ROUND(I121*H121,2)</f>
        <v>0</v>
      </c>
      <c r="K121" s="199" t="s">
        <v>188</v>
      </c>
      <c r="L121" s="45"/>
      <c r="M121" s="204" t="s">
        <v>19</v>
      </c>
      <c r="N121" s="205" t="s">
        <v>47</v>
      </c>
      <c r="O121" s="85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8" t="s">
        <v>156</v>
      </c>
      <c r="AT121" s="208" t="s">
        <v>138</v>
      </c>
      <c r="AU121" s="208" t="s">
        <v>86</v>
      </c>
      <c r="AY121" s="18" t="s">
        <v>137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8" t="s">
        <v>84</v>
      </c>
      <c r="BK121" s="209">
        <f>ROUND(I121*H121,2)</f>
        <v>0</v>
      </c>
      <c r="BL121" s="18" t="s">
        <v>156</v>
      </c>
      <c r="BM121" s="208" t="s">
        <v>1117</v>
      </c>
    </row>
    <row r="122" s="2" customFormat="1">
      <c r="A122" s="39"/>
      <c r="B122" s="40"/>
      <c r="C122" s="41"/>
      <c r="D122" s="210" t="s">
        <v>144</v>
      </c>
      <c r="E122" s="41"/>
      <c r="F122" s="211" t="s">
        <v>331</v>
      </c>
      <c r="G122" s="41"/>
      <c r="H122" s="41"/>
      <c r="I122" s="212"/>
      <c r="J122" s="41"/>
      <c r="K122" s="41"/>
      <c r="L122" s="45"/>
      <c r="M122" s="213"/>
      <c r="N122" s="21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86</v>
      </c>
    </row>
    <row r="123" s="2" customFormat="1">
      <c r="A123" s="39"/>
      <c r="B123" s="40"/>
      <c r="C123" s="41"/>
      <c r="D123" s="238" t="s">
        <v>191</v>
      </c>
      <c r="E123" s="41"/>
      <c r="F123" s="239" t="s">
        <v>332</v>
      </c>
      <c r="G123" s="41"/>
      <c r="H123" s="41"/>
      <c r="I123" s="212"/>
      <c r="J123" s="41"/>
      <c r="K123" s="41"/>
      <c r="L123" s="45"/>
      <c r="M123" s="213"/>
      <c r="N123" s="214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191</v>
      </c>
      <c r="AU123" s="18" t="s">
        <v>86</v>
      </c>
    </row>
    <row r="124" s="15" customFormat="1">
      <c r="A124" s="15"/>
      <c r="B124" s="255"/>
      <c r="C124" s="256"/>
      <c r="D124" s="210" t="s">
        <v>145</v>
      </c>
      <c r="E124" s="257" t="s">
        <v>19</v>
      </c>
      <c r="F124" s="258" t="s">
        <v>657</v>
      </c>
      <c r="G124" s="256"/>
      <c r="H124" s="257" t="s">
        <v>19</v>
      </c>
      <c r="I124" s="259"/>
      <c r="J124" s="256"/>
      <c r="K124" s="256"/>
      <c r="L124" s="260"/>
      <c r="M124" s="261"/>
      <c r="N124" s="262"/>
      <c r="O124" s="262"/>
      <c r="P124" s="262"/>
      <c r="Q124" s="262"/>
      <c r="R124" s="262"/>
      <c r="S124" s="262"/>
      <c r="T124" s="263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4" t="s">
        <v>145</v>
      </c>
      <c r="AU124" s="264" t="s">
        <v>86</v>
      </c>
      <c r="AV124" s="15" t="s">
        <v>84</v>
      </c>
      <c r="AW124" s="15" t="s">
        <v>37</v>
      </c>
      <c r="AX124" s="15" t="s">
        <v>76</v>
      </c>
      <c r="AY124" s="264" t="s">
        <v>137</v>
      </c>
    </row>
    <row r="125" s="12" customFormat="1">
      <c r="A125" s="12"/>
      <c r="B125" s="215"/>
      <c r="C125" s="216"/>
      <c r="D125" s="210" t="s">
        <v>145</v>
      </c>
      <c r="E125" s="217" t="s">
        <v>19</v>
      </c>
      <c r="F125" s="218" t="s">
        <v>1111</v>
      </c>
      <c r="G125" s="216"/>
      <c r="H125" s="219">
        <v>28.800000000000001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5" t="s">
        <v>145</v>
      </c>
      <c r="AU125" s="225" t="s">
        <v>86</v>
      </c>
      <c r="AV125" s="12" t="s">
        <v>86</v>
      </c>
      <c r="AW125" s="12" t="s">
        <v>37</v>
      </c>
      <c r="AX125" s="12" t="s">
        <v>76</v>
      </c>
      <c r="AY125" s="225" t="s">
        <v>137</v>
      </c>
    </row>
    <row r="126" s="12" customFormat="1">
      <c r="A126" s="12"/>
      <c r="B126" s="215"/>
      <c r="C126" s="216"/>
      <c r="D126" s="210" t="s">
        <v>145</v>
      </c>
      <c r="E126" s="217" t="s">
        <v>19</v>
      </c>
      <c r="F126" s="218" t="s">
        <v>1106</v>
      </c>
      <c r="G126" s="216"/>
      <c r="H126" s="219">
        <v>6.2999999999999998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5" t="s">
        <v>145</v>
      </c>
      <c r="AU126" s="225" t="s">
        <v>86</v>
      </c>
      <c r="AV126" s="12" t="s">
        <v>86</v>
      </c>
      <c r="AW126" s="12" t="s">
        <v>37</v>
      </c>
      <c r="AX126" s="12" t="s">
        <v>76</v>
      </c>
      <c r="AY126" s="225" t="s">
        <v>137</v>
      </c>
    </row>
    <row r="127" s="14" customFormat="1">
      <c r="A127" s="14"/>
      <c r="B127" s="244"/>
      <c r="C127" s="245"/>
      <c r="D127" s="210" t="s">
        <v>145</v>
      </c>
      <c r="E127" s="246" t="s">
        <v>19</v>
      </c>
      <c r="F127" s="247" t="s">
        <v>257</v>
      </c>
      <c r="G127" s="245"/>
      <c r="H127" s="248">
        <v>35.100000000000001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145</v>
      </c>
      <c r="AU127" s="254" t="s">
        <v>86</v>
      </c>
      <c r="AV127" s="14" t="s">
        <v>156</v>
      </c>
      <c r="AW127" s="14" t="s">
        <v>37</v>
      </c>
      <c r="AX127" s="14" t="s">
        <v>84</v>
      </c>
      <c r="AY127" s="254" t="s">
        <v>137</v>
      </c>
    </row>
    <row r="128" s="2" customFormat="1" ht="16.5" customHeight="1">
      <c r="A128" s="39"/>
      <c r="B128" s="40"/>
      <c r="C128" s="197" t="s">
        <v>270</v>
      </c>
      <c r="D128" s="197" t="s">
        <v>138</v>
      </c>
      <c r="E128" s="198" t="s">
        <v>333</v>
      </c>
      <c r="F128" s="199" t="s">
        <v>334</v>
      </c>
      <c r="G128" s="200" t="s">
        <v>295</v>
      </c>
      <c r="H128" s="201">
        <v>19.199999999999999</v>
      </c>
      <c r="I128" s="202"/>
      <c r="J128" s="203">
        <f>ROUND(I128*H128,2)</f>
        <v>0</v>
      </c>
      <c r="K128" s="199" t="s">
        <v>188</v>
      </c>
      <c r="L128" s="45"/>
      <c r="M128" s="204" t="s">
        <v>19</v>
      </c>
      <c r="N128" s="205" t="s">
        <v>47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156</v>
      </c>
      <c r="AT128" s="208" t="s">
        <v>138</v>
      </c>
      <c r="AU128" s="208" t="s">
        <v>86</v>
      </c>
      <c r="AY128" s="18" t="s">
        <v>137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84</v>
      </c>
      <c r="BK128" s="209">
        <f>ROUND(I128*H128,2)</f>
        <v>0</v>
      </c>
      <c r="BL128" s="18" t="s">
        <v>156</v>
      </c>
      <c r="BM128" s="208" t="s">
        <v>1118</v>
      </c>
    </row>
    <row r="129" s="2" customFormat="1">
      <c r="A129" s="39"/>
      <c r="B129" s="40"/>
      <c r="C129" s="41"/>
      <c r="D129" s="210" t="s">
        <v>144</v>
      </c>
      <c r="E129" s="41"/>
      <c r="F129" s="211" t="s">
        <v>336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86</v>
      </c>
    </row>
    <row r="130" s="2" customFormat="1">
      <c r="A130" s="39"/>
      <c r="B130" s="40"/>
      <c r="C130" s="41"/>
      <c r="D130" s="238" t="s">
        <v>191</v>
      </c>
      <c r="E130" s="41"/>
      <c r="F130" s="239" t="s">
        <v>337</v>
      </c>
      <c r="G130" s="41"/>
      <c r="H130" s="41"/>
      <c r="I130" s="212"/>
      <c r="J130" s="41"/>
      <c r="K130" s="41"/>
      <c r="L130" s="45"/>
      <c r="M130" s="213"/>
      <c r="N130" s="21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191</v>
      </c>
      <c r="AU130" s="18" t="s">
        <v>86</v>
      </c>
    </row>
    <row r="131" s="15" customFormat="1">
      <c r="A131" s="15"/>
      <c r="B131" s="255"/>
      <c r="C131" s="256"/>
      <c r="D131" s="210" t="s">
        <v>145</v>
      </c>
      <c r="E131" s="257" t="s">
        <v>19</v>
      </c>
      <c r="F131" s="258" t="s">
        <v>657</v>
      </c>
      <c r="G131" s="256"/>
      <c r="H131" s="257" t="s">
        <v>19</v>
      </c>
      <c r="I131" s="259"/>
      <c r="J131" s="256"/>
      <c r="K131" s="256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145</v>
      </c>
      <c r="AU131" s="264" t="s">
        <v>86</v>
      </c>
      <c r="AV131" s="15" t="s">
        <v>84</v>
      </c>
      <c r="AW131" s="15" t="s">
        <v>37</v>
      </c>
      <c r="AX131" s="15" t="s">
        <v>76</v>
      </c>
      <c r="AY131" s="264" t="s">
        <v>137</v>
      </c>
    </row>
    <row r="132" s="12" customFormat="1">
      <c r="A132" s="12"/>
      <c r="B132" s="215"/>
      <c r="C132" s="216"/>
      <c r="D132" s="210" t="s">
        <v>145</v>
      </c>
      <c r="E132" s="217" t="s">
        <v>19</v>
      </c>
      <c r="F132" s="218" t="s">
        <v>1119</v>
      </c>
      <c r="G132" s="216"/>
      <c r="H132" s="219">
        <v>19.199999999999999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5" t="s">
        <v>145</v>
      </c>
      <c r="AU132" s="225" t="s">
        <v>86</v>
      </c>
      <c r="AV132" s="12" t="s">
        <v>86</v>
      </c>
      <c r="AW132" s="12" t="s">
        <v>37</v>
      </c>
      <c r="AX132" s="12" t="s">
        <v>84</v>
      </c>
      <c r="AY132" s="225" t="s">
        <v>137</v>
      </c>
    </row>
    <row r="133" s="2" customFormat="1" ht="16.5" customHeight="1">
      <c r="A133" s="39"/>
      <c r="B133" s="40"/>
      <c r="C133" s="265" t="s">
        <v>278</v>
      </c>
      <c r="D133" s="265" t="s">
        <v>349</v>
      </c>
      <c r="E133" s="266" t="s">
        <v>667</v>
      </c>
      <c r="F133" s="267" t="s">
        <v>668</v>
      </c>
      <c r="G133" s="268" t="s">
        <v>319</v>
      </c>
      <c r="H133" s="269">
        <v>34.560000000000002</v>
      </c>
      <c r="I133" s="270"/>
      <c r="J133" s="271">
        <f>ROUND(I133*H133,2)</f>
        <v>0</v>
      </c>
      <c r="K133" s="267" t="s">
        <v>188</v>
      </c>
      <c r="L133" s="272"/>
      <c r="M133" s="273" t="s">
        <v>19</v>
      </c>
      <c r="N133" s="274" t="s">
        <v>47</v>
      </c>
      <c r="O133" s="85"/>
      <c r="P133" s="206">
        <f>O133*H133</f>
        <v>0</v>
      </c>
      <c r="Q133" s="206">
        <v>1</v>
      </c>
      <c r="R133" s="206">
        <f>Q133*H133</f>
        <v>34.560000000000002</v>
      </c>
      <c r="S133" s="206">
        <v>0</v>
      </c>
      <c r="T133" s="20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8" t="s">
        <v>278</v>
      </c>
      <c r="AT133" s="208" t="s">
        <v>349</v>
      </c>
      <c r="AU133" s="208" t="s">
        <v>86</v>
      </c>
      <c r="AY133" s="18" t="s">
        <v>137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8" t="s">
        <v>84</v>
      </c>
      <c r="BK133" s="209">
        <f>ROUND(I133*H133,2)</f>
        <v>0</v>
      </c>
      <c r="BL133" s="18" t="s">
        <v>156</v>
      </c>
      <c r="BM133" s="208" t="s">
        <v>1120</v>
      </c>
    </row>
    <row r="134" s="2" customFormat="1">
      <c r="A134" s="39"/>
      <c r="B134" s="40"/>
      <c r="C134" s="41"/>
      <c r="D134" s="210" t="s">
        <v>144</v>
      </c>
      <c r="E134" s="41"/>
      <c r="F134" s="211" t="s">
        <v>668</v>
      </c>
      <c r="G134" s="41"/>
      <c r="H134" s="41"/>
      <c r="I134" s="212"/>
      <c r="J134" s="41"/>
      <c r="K134" s="41"/>
      <c r="L134" s="45"/>
      <c r="M134" s="213"/>
      <c r="N134" s="21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144</v>
      </c>
      <c r="AU134" s="18" t="s">
        <v>86</v>
      </c>
    </row>
    <row r="135" s="15" customFormat="1">
      <c r="A135" s="15"/>
      <c r="B135" s="255"/>
      <c r="C135" s="256"/>
      <c r="D135" s="210" t="s">
        <v>145</v>
      </c>
      <c r="E135" s="257" t="s">
        <v>19</v>
      </c>
      <c r="F135" s="258" t="s">
        <v>657</v>
      </c>
      <c r="G135" s="256"/>
      <c r="H135" s="257" t="s">
        <v>19</v>
      </c>
      <c r="I135" s="259"/>
      <c r="J135" s="256"/>
      <c r="K135" s="256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145</v>
      </c>
      <c r="AU135" s="264" t="s">
        <v>86</v>
      </c>
      <c r="AV135" s="15" t="s">
        <v>84</v>
      </c>
      <c r="AW135" s="15" t="s">
        <v>37</v>
      </c>
      <c r="AX135" s="15" t="s">
        <v>76</v>
      </c>
      <c r="AY135" s="264" t="s">
        <v>137</v>
      </c>
    </row>
    <row r="136" s="12" customFormat="1">
      <c r="A136" s="12"/>
      <c r="B136" s="215"/>
      <c r="C136" s="216"/>
      <c r="D136" s="210" t="s">
        <v>145</v>
      </c>
      <c r="E136" s="217" t="s">
        <v>19</v>
      </c>
      <c r="F136" s="218" t="s">
        <v>1121</v>
      </c>
      <c r="G136" s="216"/>
      <c r="H136" s="219">
        <v>34.560000000000002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5" t="s">
        <v>145</v>
      </c>
      <c r="AU136" s="225" t="s">
        <v>86</v>
      </c>
      <c r="AV136" s="12" t="s">
        <v>86</v>
      </c>
      <c r="AW136" s="12" t="s">
        <v>37</v>
      </c>
      <c r="AX136" s="12" t="s">
        <v>84</v>
      </c>
      <c r="AY136" s="225" t="s">
        <v>137</v>
      </c>
    </row>
    <row r="137" s="2" customFormat="1" ht="16.5" customHeight="1">
      <c r="A137" s="39"/>
      <c r="B137" s="40"/>
      <c r="C137" s="197" t="s">
        <v>213</v>
      </c>
      <c r="D137" s="197" t="s">
        <v>138</v>
      </c>
      <c r="E137" s="198" t="s">
        <v>671</v>
      </c>
      <c r="F137" s="199" t="s">
        <v>672</v>
      </c>
      <c r="G137" s="200" t="s">
        <v>295</v>
      </c>
      <c r="H137" s="201">
        <v>9.6199999999999992</v>
      </c>
      <c r="I137" s="202"/>
      <c r="J137" s="203">
        <f>ROUND(I137*H137,2)</f>
        <v>0</v>
      </c>
      <c r="K137" s="199" t="s">
        <v>188</v>
      </c>
      <c r="L137" s="45"/>
      <c r="M137" s="204" t="s">
        <v>19</v>
      </c>
      <c r="N137" s="205" t="s">
        <v>47</v>
      </c>
      <c r="O137" s="8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156</v>
      </c>
      <c r="AT137" s="208" t="s">
        <v>138</v>
      </c>
      <c r="AU137" s="208" t="s">
        <v>86</v>
      </c>
      <c r="AY137" s="18" t="s">
        <v>137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84</v>
      </c>
      <c r="BK137" s="209">
        <f>ROUND(I137*H137,2)</f>
        <v>0</v>
      </c>
      <c r="BL137" s="18" t="s">
        <v>156</v>
      </c>
      <c r="BM137" s="208" t="s">
        <v>1122</v>
      </c>
    </row>
    <row r="138" s="2" customFormat="1">
      <c r="A138" s="39"/>
      <c r="B138" s="40"/>
      <c r="C138" s="41"/>
      <c r="D138" s="210" t="s">
        <v>144</v>
      </c>
      <c r="E138" s="41"/>
      <c r="F138" s="211" t="s">
        <v>674</v>
      </c>
      <c r="G138" s="41"/>
      <c r="H138" s="41"/>
      <c r="I138" s="212"/>
      <c r="J138" s="41"/>
      <c r="K138" s="41"/>
      <c r="L138" s="45"/>
      <c r="M138" s="213"/>
      <c r="N138" s="21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86</v>
      </c>
    </row>
    <row r="139" s="2" customFormat="1">
      <c r="A139" s="39"/>
      <c r="B139" s="40"/>
      <c r="C139" s="41"/>
      <c r="D139" s="238" t="s">
        <v>191</v>
      </c>
      <c r="E139" s="41"/>
      <c r="F139" s="239" t="s">
        <v>675</v>
      </c>
      <c r="G139" s="41"/>
      <c r="H139" s="41"/>
      <c r="I139" s="212"/>
      <c r="J139" s="41"/>
      <c r="K139" s="41"/>
      <c r="L139" s="45"/>
      <c r="M139" s="213"/>
      <c r="N139" s="214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191</v>
      </c>
      <c r="AU139" s="18" t="s">
        <v>86</v>
      </c>
    </row>
    <row r="140" s="15" customFormat="1">
      <c r="A140" s="15"/>
      <c r="B140" s="255"/>
      <c r="C140" s="256"/>
      <c r="D140" s="210" t="s">
        <v>145</v>
      </c>
      <c r="E140" s="257" t="s">
        <v>19</v>
      </c>
      <c r="F140" s="258" t="s">
        <v>657</v>
      </c>
      <c r="G140" s="256"/>
      <c r="H140" s="257" t="s">
        <v>19</v>
      </c>
      <c r="I140" s="259"/>
      <c r="J140" s="256"/>
      <c r="K140" s="256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145</v>
      </c>
      <c r="AU140" s="264" t="s">
        <v>86</v>
      </c>
      <c r="AV140" s="15" t="s">
        <v>84</v>
      </c>
      <c r="AW140" s="15" t="s">
        <v>37</v>
      </c>
      <c r="AX140" s="15" t="s">
        <v>76</v>
      </c>
      <c r="AY140" s="264" t="s">
        <v>137</v>
      </c>
    </row>
    <row r="141" s="12" customFormat="1">
      <c r="A141" s="12"/>
      <c r="B141" s="215"/>
      <c r="C141" s="216"/>
      <c r="D141" s="210" t="s">
        <v>145</v>
      </c>
      <c r="E141" s="217" t="s">
        <v>19</v>
      </c>
      <c r="F141" s="218" t="s">
        <v>1123</v>
      </c>
      <c r="G141" s="216"/>
      <c r="H141" s="219">
        <v>9.6199999999999992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5" t="s">
        <v>145</v>
      </c>
      <c r="AU141" s="225" t="s">
        <v>86</v>
      </c>
      <c r="AV141" s="12" t="s">
        <v>86</v>
      </c>
      <c r="AW141" s="12" t="s">
        <v>37</v>
      </c>
      <c r="AX141" s="12" t="s">
        <v>84</v>
      </c>
      <c r="AY141" s="225" t="s">
        <v>137</v>
      </c>
    </row>
    <row r="142" s="2" customFormat="1" ht="16.5" customHeight="1">
      <c r="A142" s="39"/>
      <c r="B142" s="40"/>
      <c r="C142" s="265" t="s">
        <v>292</v>
      </c>
      <c r="D142" s="265" t="s">
        <v>349</v>
      </c>
      <c r="E142" s="266" t="s">
        <v>677</v>
      </c>
      <c r="F142" s="267" t="s">
        <v>678</v>
      </c>
      <c r="G142" s="268" t="s">
        <v>319</v>
      </c>
      <c r="H142" s="269">
        <v>17.315999999999999</v>
      </c>
      <c r="I142" s="270"/>
      <c r="J142" s="271">
        <f>ROUND(I142*H142,2)</f>
        <v>0</v>
      </c>
      <c r="K142" s="267" t="s">
        <v>188</v>
      </c>
      <c r="L142" s="272"/>
      <c r="M142" s="273" t="s">
        <v>19</v>
      </c>
      <c r="N142" s="274" t="s">
        <v>47</v>
      </c>
      <c r="O142" s="85"/>
      <c r="P142" s="206">
        <f>O142*H142</f>
        <v>0</v>
      </c>
      <c r="Q142" s="206">
        <v>1</v>
      </c>
      <c r="R142" s="206">
        <f>Q142*H142</f>
        <v>17.315999999999999</v>
      </c>
      <c r="S142" s="206">
        <v>0</v>
      </c>
      <c r="T142" s="20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8" t="s">
        <v>278</v>
      </c>
      <c r="AT142" s="208" t="s">
        <v>349</v>
      </c>
      <c r="AU142" s="208" t="s">
        <v>86</v>
      </c>
      <c r="AY142" s="18" t="s">
        <v>137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8" t="s">
        <v>84</v>
      </c>
      <c r="BK142" s="209">
        <f>ROUND(I142*H142,2)</f>
        <v>0</v>
      </c>
      <c r="BL142" s="18" t="s">
        <v>156</v>
      </c>
      <c r="BM142" s="208" t="s">
        <v>1124</v>
      </c>
    </row>
    <row r="143" s="2" customFormat="1">
      <c r="A143" s="39"/>
      <c r="B143" s="40"/>
      <c r="C143" s="41"/>
      <c r="D143" s="210" t="s">
        <v>144</v>
      </c>
      <c r="E143" s="41"/>
      <c r="F143" s="211" t="s">
        <v>678</v>
      </c>
      <c r="G143" s="41"/>
      <c r="H143" s="41"/>
      <c r="I143" s="212"/>
      <c r="J143" s="41"/>
      <c r="K143" s="41"/>
      <c r="L143" s="45"/>
      <c r="M143" s="213"/>
      <c r="N143" s="21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86</v>
      </c>
    </row>
    <row r="144" s="12" customFormat="1">
      <c r="A144" s="12"/>
      <c r="B144" s="215"/>
      <c r="C144" s="216"/>
      <c r="D144" s="210" t="s">
        <v>145</v>
      </c>
      <c r="E144" s="217" t="s">
        <v>19</v>
      </c>
      <c r="F144" s="218" t="s">
        <v>1125</v>
      </c>
      <c r="G144" s="216"/>
      <c r="H144" s="219">
        <v>17.315999999999999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5" t="s">
        <v>145</v>
      </c>
      <c r="AU144" s="225" t="s">
        <v>86</v>
      </c>
      <c r="AV144" s="12" t="s">
        <v>86</v>
      </c>
      <c r="AW144" s="12" t="s">
        <v>37</v>
      </c>
      <c r="AX144" s="12" t="s">
        <v>84</v>
      </c>
      <c r="AY144" s="225" t="s">
        <v>137</v>
      </c>
    </row>
    <row r="145" s="2" customFormat="1" ht="16.5" customHeight="1">
      <c r="A145" s="39"/>
      <c r="B145" s="40"/>
      <c r="C145" s="197" t="s">
        <v>304</v>
      </c>
      <c r="D145" s="197" t="s">
        <v>138</v>
      </c>
      <c r="E145" s="198" t="s">
        <v>362</v>
      </c>
      <c r="F145" s="199" t="s">
        <v>363</v>
      </c>
      <c r="G145" s="200" t="s">
        <v>233</v>
      </c>
      <c r="H145" s="201">
        <v>37.200000000000003</v>
      </c>
      <c r="I145" s="202"/>
      <c r="J145" s="203">
        <f>ROUND(I145*H145,2)</f>
        <v>0</v>
      </c>
      <c r="K145" s="199" t="s">
        <v>188</v>
      </c>
      <c r="L145" s="45"/>
      <c r="M145" s="204" t="s">
        <v>19</v>
      </c>
      <c r="N145" s="205" t="s">
        <v>47</v>
      </c>
      <c r="O145" s="85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8" t="s">
        <v>156</v>
      </c>
      <c r="AT145" s="208" t="s">
        <v>138</v>
      </c>
      <c r="AU145" s="208" t="s">
        <v>86</v>
      </c>
      <c r="AY145" s="18" t="s">
        <v>137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8" t="s">
        <v>84</v>
      </c>
      <c r="BK145" s="209">
        <f>ROUND(I145*H145,2)</f>
        <v>0</v>
      </c>
      <c r="BL145" s="18" t="s">
        <v>156</v>
      </c>
      <c r="BM145" s="208" t="s">
        <v>1126</v>
      </c>
    </row>
    <row r="146" s="2" customFormat="1">
      <c r="A146" s="39"/>
      <c r="B146" s="40"/>
      <c r="C146" s="41"/>
      <c r="D146" s="210" t="s">
        <v>144</v>
      </c>
      <c r="E146" s="41"/>
      <c r="F146" s="211" t="s">
        <v>365</v>
      </c>
      <c r="G146" s="41"/>
      <c r="H146" s="41"/>
      <c r="I146" s="212"/>
      <c r="J146" s="41"/>
      <c r="K146" s="41"/>
      <c r="L146" s="45"/>
      <c r="M146" s="213"/>
      <c r="N146" s="214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144</v>
      </c>
      <c r="AU146" s="18" t="s">
        <v>86</v>
      </c>
    </row>
    <row r="147" s="2" customFormat="1">
      <c r="A147" s="39"/>
      <c r="B147" s="40"/>
      <c r="C147" s="41"/>
      <c r="D147" s="238" t="s">
        <v>191</v>
      </c>
      <c r="E147" s="41"/>
      <c r="F147" s="239" t="s">
        <v>366</v>
      </c>
      <c r="G147" s="41"/>
      <c r="H147" s="41"/>
      <c r="I147" s="212"/>
      <c r="J147" s="41"/>
      <c r="K147" s="41"/>
      <c r="L147" s="45"/>
      <c r="M147" s="213"/>
      <c r="N147" s="21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191</v>
      </c>
      <c r="AU147" s="18" t="s">
        <v>86</v>
      </c>
    </row>
    <row r="148" s="12" customFormat="1">
      <c r="A148" s="12"/>
      <c r="B148" s="215"/>
      <c r="C148" s="216"/>
      <c r="D148" s="210" t="s">
        <v>145</v>
      </c>
      <c r="E148" s="217" t="s">
        <v>19</v>
      </c>
      <c r="F148" s="218" t="s">
        <v>1127</v>
      </c>
      <c r="G148" s="216"/>
      <c r="H148" s="219">
        <v>37.200000000000003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5" t="s">
        <v>145</v>
      </c>
      <c r="AU148" s="225" t="s">
        <v>86</v>
      </c>
      <c r="AV148" s="12" t="s">
        <v>86</v>
      </c>
      <c r="AW148" s="12" t="s">
        <v>37</v>
      </c>
      <c r="AX148" s="12" t="s">
        <v>84</v>
      </c>
      <c r="AY148" s="225" t="s">
        <v>137</v>
      </c>
    </row>
    <row r="149" s="11" customFormat="1" ht="22.8" customHeight="1">
      <c r="A149" s="11"/>
      <c r="B149" s="183"/>
      <c r="C149" s="184"/>
      <c r="D149" s="185" t="s">
        <v>75</v>
      </c>
      <c r="E149" s="236" t="s">
        <v>156</v>
      </c>
      <c r="F149" s="236" t="s">
        <v>385</v>
      </c>
      <c r="G149" s="184"/>
      <c r="H149" s="184"/>
      <c r="I149" s="187"/>
      <c r="J149" s="237">
        <f>BK149</f>
        <v>0</v>
      </c>
      <c r="K149" s="184"/>
      <c r="L149" s="189"/>
      <c r="M149" s="190"/>
      <c r="N149" s="191"/>
      <c r="O149" s="191"/>
      <c r="P149" s="192">
        <f>SUM(P150:P153)</f>
        <v>0</v>
      </c>
      <c r="Q149" s="191"/>
      <c r="R149" s="192">
        <f>SUM(R150:R153)</f>
        <v>3.6478800000000002</v>
      </c>
      <c r="S149" s="191"/>
      <c r="T149" s="193">
        <f>SUM(T150:T153)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94" t="s">
        <v>84</v>
      </c>
      <c r="AT149" s="195" t="s">
        <v>75</v>
      </c>
      <c r="AU149" s="195" t="s">
        <v>84</v>
      </c>
      <c r="AY149" s="194" t="s">
        <v>137</v>
      </c>
      <c r="BK149" s="196">
        <f>SUM(BK150:BK153)</f>
        <v>0</v>
      </c>
    </row>
    <row r="150" s="2" customFormat="1" ht="16.5" customHeight="1">
      <c r="A150" s="39"/>
      <c r="B150" s="40"/>
      <c r="C150" s="197" t="s">
        <v>310</v>
      </c>
      <c r="D150" s="197" t="s">
        <v>138</v>
      </c>
      <c r="E150" s="198" t="s">
        <v>387</v>
      </c>
      <c r="F150" s="199" t="s">
        <v>388</v>
      </c>
      <c r="G150" s="200" t="s">
        <v>233</v>
      </c>
      <c r="H150" s="201">
        <v>18</v>
      </c>
      <c r="I150" s="202"/>
      <c r="J150" s="203">
        <f>ROUND(I150*H150,2)</f>
        <v>0</v>
      </c>
      <c r="K150" s="199" t="s">
        <v>188</v>
      </c>
      <c r="L150" s="45"/>
      <c r="M150" s="204" t="s">
        <v>19</v>
      </c>
      <c r="N150" s="205" t="s">
        <v>47</v>
      </c>
      <c r="O150" s="85"/>
      <c r="P150" s="206">
        <f>O150*H150</f>
        <v>0</v>
      </c>
      <c r="Q150" s="206">
        <v>0.20266000000000001</v>
      </c>
      <c r="R150" s="206">
        <f>Q150*H150</f>
        <v>3.6478800000000002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156</v>
      </c>
      <c r="AT150" s="208" t="s">
        <v>138</v>
      </c>
      <c r="AU150" s="208" t="s">
        <v>86</v>
      </c>
      <c r="AY150" s="18" t="s">
        <v>137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84</v>
      </c>
      <c r="BK150" s="209">
        <f>ROUND(I150*H150,2)</f>
        <v>0</v>
      </c>
      <c r="BL150" s="18" t="s">
        <v>156</v>
      </c>
      <c r="BM150" s="208" t="s">
        <v>1128</v>
      </c>
    </row>
    <row r="151" s="2" customFormat="1">
      <c r="A151" s="39"/>
      <c r="B151" s="40"/>
      <c r="C151" s="41"/>
      <c r="D151" s="210" t="s">
        <v>144</v>
      </c>
      <c r="E151" s="41"/>
      <c r="F151" s="211" t="s">
        <v>390</v>
      </c>
      <c r="G151" s="41"/>
      <c r="H151" s="41"/>
      <c r="I151" s="212"/>
      <c r="J151" s="41"/>
      <c r="K151" s="41"/>
      <c r="L151" s="45"/>
      <c r="M151" s="213"/>
      <c r="N151" s="214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86</v>
      </c>
    </row>
    <row r="152" s="2" customFormat="1">
      <c r="A152" s="39"/>
      <c r="B152" s="40"/>
      <c r="C152" s="41"/>
      <c r="D152" s="238" t="s">
        <v>191</v>
      </c>
      <c r="E152" s="41"/>
      <c r="F152" s="239" t="s">
        <v>391</v>
      </c>
      <c r="G152" s="41"/>
      <c r="H152" s="41"/>
      <c r="I152" s="212"/>
      <c r="J152" s="41"/>
      <c r="K152" s="41"/>
      <c r="L152" s="45"/>
      <c r="M152" s="213"/>
      <c r="N152" s="214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191</v>
      </c>
      <c r="AU152" s="18" t="s">
        <v>86</v>
      </c>
    </row>
    <row r="153" s="12" customFormat="1">
      <c r="A153" s="12"/>
      <c r="B153" s="215"/>
      <c r="C153" s="216"/>
      <c r="D153" s="210" t="s">
        <v>145</v>
      </c>
      <c r="E153" s="217" t="s">
        <v>19</v>
      </c>
      <c r="F153" s="218" t="s">
        <v>1129</v>
      </c>
      <c r="G153" s="216"/>
      <c r="H153" s="219">
        <v>18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5" t="s">
        <v>145</v>
      </c>
      <c r="AU153" s="225" t="s">
        <v>86</v>
      </c>
      <c r="AV153" s="12" t="s">
        <v>86</v>
      </c>
      <c r="AW153" s="12" t="s">
        <v>37</v>
      </c>
      <c r="AX153" s="12" t="s">
        <v>84</v>
      </c>
      <c r="AY153" s="225" t="s">
        <v>137</v>
      </c>
    </row>
    <row r="154" s="11" customFormat="1" ht="22.8" customHeight="1">
      <c r="A154" s="11"/>
      <c r="B154" s="183"/>
      <c r="C154" s="184"/>
      <c r="D154" s="185" t="s">
        <v>75</v>
      </c>
      <c r="E154" s="236" t="s">
        <v>136</v>
      </c>
      <c r="F154" s="236" t="s">
        <v>393</v>
      </c>
      <c r="G154" s="184"/>
      <c r="H154" s="184"/>
      <c r="I154" s="187"/>
      <c r="J154" s="237">
        <f>BK154</f>
        <v>0</v>
      </c>
      <c r="K154" s="184"/>
      <c r="L154" s="189"/>
      <c r="M154" s="190"/>
      <c r="N154" s="191"/>
      <c r="O154" s="191"/>
      <c r="P154" s="192">
        <f>SUM(P155:P169)</f>
        <v>0</v>
      </c>
      <c r="Q154" s="191"/>
      <c r="R154" s="192">
        <f>SUM(R155:R169)</f>
        <v>5.1771599999999998</v>
      </c>
      <c r="S154" s="191"/>
      <c r="T154" s="193">
        <f>SUM(T155:T169)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94" t="s">
        <v>84</v>
      </c>
      <c r="AT154" s="195" t="s">
        <v>75</v>
      </c>
      <c r="AU154" s="195" t="s">
        <v>84</v>
      </c>
      <c r="AY154" s="194" t="s">
        <v>137</v>
      </c>
      <c r="BK154" s="196">
        <f>SUM(BK155:BK169)</f>
        <v>0</v>
      </c>
    </row>
    <row r="155" s="2" customFormat="1" ht="16.5" customHeight="1">
      <c r="A155" s="39"/>
      <c r="B155" s="40"/>
      <c r="C155" s="197" t="s">
        <v>316</v>
      </c>
      <c r="D155" s="197" t="s">
        <v>138</v>
      </c>
      <c r="E155" s="198" t="s">
        <v>395</v>
      </c>
      <c r="F155" s="199" t="s">
        <v>396</v>
      </c>
      <c r="G155" s="200" t="s">
        <v>233</v>
      </c>
      <c r="H155" s="201">
        <v>18</v>
      </c>
      <c r="I155" s="202"/>
      <c r="J155" s="203">
        <f>ROUND(I155*H155,2)</f>
        <v>0</v>
      </c>
      <c r="K155" s="199" t="s">
        <v>188</v>
      </c>
      <c r="L155" s="45"/>
      <c r="M155" s="204" t="s">
        <v>19</v>
      </c>
      <c r="N155" s="205" t="s">
        <v>47</v>
      </c>
      <c r="O155" s="85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8" t="s">
        <v>340</v>
      </c>
      <c r="AT155" s="208" t="s">
        <v>138</v>
      </c>
      <c r="AU155" s="208" t="s">
        <v>86</v>
      </c>
      <c r="AY155" s="18" t="s">
        <v>137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8" t="s">
        <v>84</v>
      </c>
      <c r="BK155" s="209">
        <f>ROUND(I155*H155,2)</f>
        <v>0</v>
      </c>
      <c r="BL155" s="18" t="s">
        <v>340</v>
      </c>
      <c r="BM155" s="208" t="s">
        <v>1130</v>
      </c>
    </row>
    <row r="156" s="2" customFormat="1">
      <c r="A156" s="39"/>
      <c r="B156" s="40"/>
      <c r="C156" s="41"/>
      <c r="D156" s="210" t="s">
        <v>144</v>
      </c>
      <c r="E156" s="41"/>
      <c r="F156" s="211" t="s">
        <v>398</v>
      </c>
      <c r="G156" s="41"/>
      <c r="H156" s="41"/>
      <c r="I156" s="212"/>
      <c r="J156" s="41"/>
      <c r="K156" s="41"/>
      <c r="L156" s="45"/>
      <c r="M156" s="213"/>
      <c r="N156" s="214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86</v>
      </c>
    </row>
    <row r="157" s="2" customFormat="1">
      <c r="A157" s="39"/>
      <c r="B157" s="40"/>
      <c r="C157" s="41"/>
      <c r="D157" s="238" t="s">
        <v>191</v>
      </c>
      <c r="E157" s="41"/>
      <c r="F157" s="239" t="s">
        <v>399</v>
      </c>
      <c r="G157" s="41"/>
      <c r="H157" s="41"/>
      <c r="I157" s="212"/>
      <c r="J157" s="41"/>
      <c r="K157" s="41"/>
      <c r="L157" s="45"/>
      <c r="M157" s="213"/>
      <c r="N157" s="21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191</v>
      </c>
      <c r="AU157" s="18" t="s">
        <v>86</v>
      </c>
    </row>
    <row r="158" s="12" customFormat="1">
      <c r="A158" s="12"/>
      <c r="B158" s="215"/>
      <c r="C158" s="216"/>
      <c r="D158" s="210" t="s">
        <v>145</v>
      </c>
      <c r="E158" s="217" t="s">
        <v>19</v>
      </c>
      <c r="F158" s="218" t="s">
        <v>1131</v>
      </c>
      <c r="G158" s="216"/>
      <c r="H158" s="219">
        <v>18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5" t="s">
        <v>145</v>
      </c>
      <c r="AU158" s="225" t="s">
        <v>86</v>
      </c>
      <c r="AV158" s="12" t="s">
        <v>86</v>
      </c>
      <c r="AW158" s="12" t="s">
        <v>37</v>
      </c>
      <c r="AX158" s="12" t="s">
        <v>84</v>
      </c>
      <c r="AY158" s="225" t="s">
        <v>137</v>
      </c>
    </row>
    <row r="159" s="2" customFormat="1" ht="16.5" customHeight="1">
      <c r="A159" s="39"/>
      <c r="B159" s="40"/>
      <c r="C159" s="197" t="s">
        <v>327</v>
      </c>
      <c r="D159" s="197" t="s">
        <v>138</v>
      </c>
      <c r="E159" s="198" t="s">
        <v>409</v>
      </c>
      <c r="F159" s="199" t="s">
        <v>410</v>
      </c>
      <c r="G159" s="200" t="s">
        <v>233</v>
      </c>
      <c r="H159" s="201">
        <v>18</v>
      </c>
      <c r="I159" s="202"/>
      <c r="J159" s="203">
        <f>ROUND(I159*H159,2)</f>
        <v>0</v>
      </c>
      <c r="K159" s="199" t="s">
        <v>188</v>
      </c>
      <c r="L159" s="45"/>
      <c r="M159" s="204" t="s">
        <v>19</v>
      </c>
      <c r="N159" s="205" t="s">
        <v>47</v>
      </c>
      <c r="O159" s="85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8" t="s">
        <v>340</v>
      </c>
      <c r="AT159" s="208" t="s">
        <v>138</v>
      </c>
      <c r="AU159" s="208" t="s">
        <v>86</v>
      </c>
      <c r="AY159" s="18" t="s">
        <v>137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8" t="s">
        <v>84</v>
      </c>
      <c r="BK159" s="209">
        <f>ROUND(I159*H159,2)</f>
        <v>0</v>
      </c>
      <c r="BL159" s="18" t="s">
        <v>340</v>
      </c>
      <c r="BM159" s="208" t="s">
        <v>1132</v>
      </c>
    </row>
    <row r="160" s="2" customFormat="1">
      <c r="A160" s="39"/>
      <c r="B160" s="40"/>
      <c r="C160" s="41"/>
      <c r="D160" s="210" t="s">
        <v>144</v>
      </c>
      <c r="E160" s="41"/>
      <c r="F160" s="211" t="s">
        <v>412</v>
      </c>
      <c r="G160" s="41"/>
      <c r="H160" s="41"/>
      <c r="I160" s="212"/>
      <c r="J160" s="41"/>
      <c r="K160" s="41"/>
      <c r="L160" s="45"/>
      <c r="M160" s="213"/>
      <c r="N160" s="214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144</v>
      </c>
      <c r="AU160" s="18" t="s">
        <v>86</v>
      </c>
    </row>
    <row r="161" s="2" customFormat="1">
      <c r="A161" s="39"/>
      <c r="B161" s="40"/>
      <c r="C161" s="41"/>
      <c r="D161" s="238" t="s">
        <v>191</v>
      </c>
      <c r="E161" s="41"/>
      <c r="F161" s="239" t="s">
        <v>413</v>
      </c>
      <c r="G161" s="41"/>
      <c r="H161" s="41"/>
      <c r="I161" s="212"/>
      <c r="J161" s="41"/>
      <c r="K161" s="41"/>
      <c r="L161" s="45"/>
      <c r="M161" s="213"/>
      <c r="N161" s="21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191</v>
      </c>
      <c r="AU161" s="18" t="s">
        <v>86</v>
      </c>
    </row>
    <row r="162" s="12" customFormat="1">
      <c r="A162" s="12"/>
      <c r="B162" s="215"/>
      <c r="C162" s="216"/>
      <c r="D162" s="210" t="s">
        <v>145</v>
      </c>
      <c r="E162" s="217" t="s">
        <v>19</v>
      </c>
      <c r="F162" s="218" t="s">
        <v>1133</v>
      </c>
      <c r="G162" s="216"/>
      <c r="H162" s="219">
        <v>18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5" t="s">
        <v>145</v>
      </c>
      <c r="AU162" s="225" t="s">
        <v>86</v>
      </c>
      <c r="AV162" s="12" t="s">
        <v>86</v>
      </c>
      <c r="AW162" s="12" t="s">
        <v>37</v>
      </c>
      <c r="AX162" s="12" t="s">
        <v>84</v>
      </c>
      <c r="AY162" s="225" t="s">
        <v>137</v>
      </c>
    </row>
    <row r="163" s="2" customFormat="1" ht="16.5" customHeight="1">
      <c r="A163" s="39"/>
      <c r="B163" s="40"/>
      <c r="C163" s="197" t="s">
        <v>8</v>
      </c>
      <c r="D163" s="197" t="s">
        <v>138</v>
      </c>
      <c r="E163" s="198" t="s">
        <v>475</v>
      </c>
      <c r="F163" s="199" t="s">
        <v>476</v>
      </c>
      <c r="G163" s="200" t="s">
        <v>233</v>
      </c>
      <c r="H163" s="201">
        <v>18</v>
      </c>
      <c r="I163" s="202"/>
      <c r="J163" s="203">
        <f>ROUND(I163*H163,2)</f>
        <v>0</v>
      </c>
      <c r="K163" s="199" t="s">
        <v>188</v>
      </c>
      <c r="L163" s="45"/>
      <c r="M163" s="204" t="s">
        <v>19</v>
      </c>
      <c r="N163" s="205" t="s">
        <v>47</v>
      </c>
      <c r="O163" s="85"/>
      <c r="P163" s="206">
        <f>O163*H163</f>
        <v>0</v>
      </c>
      <c r="Q163" s="206">
        <v>0.11162</v>
      </c>
      <c r="R163" s="206">
        <f>Q163*H163</f>
        <v>2.0091600000000001</v>
      </c>
      <c r="S163" s="206">
        <v>0</v>
      </c>
      <c r="T163" s="20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8" t="s">
        <v>156</v>
      </c>
      <c r="AT163" s="208" t="s">
        <v>138</v>
      </c>
      <c r="AU163" s="208" t="s">
        <v>86</v>
      </c>
      <c r="AY163" s="18" t="s">
        <v>137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8" t="s">
        <v>84</v>
      </c>
      <c r="BK163" s="209">
        <f>ROUND(I163*H163,2)</f>
        <v>0</v>
      </c>
      <c r="BL163" s="18" t="s">
        <v>156</v>
      </c>
      <c r="BM163" s="208" t="s">
        <v>1134</v>
      </c>
    </row>
    <row r="164" s="2" customFormat="1">
      <c r="A164" s="39"/>
      <c r="B164" s="40"/>
      <c r="C164" s="41"/>
      <c r="D164" s="210" t="s">
        <v>144</v>
      </c>
      <c r="E164" s="41"/>
      <c r="F164" s="211" t="s">
        <v>478</v>
      </c>
      <c r="G164" s="41"/>
      <c r="H164" s="41"/>
      <c r="I164" s="212"/>
      <c r="J164" s="41"/>
      <c r="K164" s="41"/>
      <c r="L164" s="45"/>
      <c r="M164" s="213"/>
      <c r="N164" s="214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86</v>
      </c>
    </row>
    <row r="165" s="2" customFormat="1">
      <c r="A165" s="39"/>
      <c r="B165" s="40"/>
      <c r="C165" s="41"/>
      <c r="D165" s="238" t="s">
        <v>191</v>
      </c>
      <c r="E165" s="41"/>
      <c r="F165" s="239" t="s">
        <v>479</v>
      </c>
      <c r="G165" s="41"/>
      <c r="H165" s="41"/>
      <c r="I165" s="212"/>
      <c r="J165" s="41"/>
      <c r="K165" s="41"/>
      <c r="L165" s="45"/>
      <c r="M165" s="213"/>
      <c r="N165" s="214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191</v>
      </c>
      <c r="AU165" s="18" t="s">
        <v>86</v>
      </c>
    </row>
    <row r="166" s="12" customFormat="1">
      <c r="A166" s="12"/>
      <c r="B166" s="215"/>
      <c r="C166" s="216"/>
      <c r="D166" s="210" t="s">
        <v>145</v>
      </c>
      <c r="E166" s="217" t="s">
        <v>19</v>
      </c>
      <c r="F166" s="218" t="s">
        <v>1135</v>
      </c>
      <c r="G166" s="216"/>
      <c r="H166" s="219">
        <v>18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5" t="s">
        <v>145</v>
      </c>
      <c r="AU166" s="225" t="s">
        <v>86</v>
      </c>
      <c r="AV166" s="12" t="s">
        <v>86</v>
      </c>
      <c r="AW166" s="12" t="s">
        <v>37</v>
      </c>
      <c r="AX166" s="12" t="s">
        <v>84</v>
      </c>
      <c r="AY166" s="225" t="s">
        <v>137</v>
      </c>
    </row>
    <row r="167" s="2" customFormat="1" ht="16.5" customHeight="1">
      <c r="A167" s="39"/>
      <c r="B167" s="40"/>
      <c r="C167" s="265" t="s">
        <v>340</v>
      </c>
      <c r="D167" s="265" t="s">
        <v>349</v>
      </c>
      <c r="E167" s="266" t="s">
        <v>1136</v>
      </c>
      <c r="F167" s="267" t="s">
        <v>1137</v>
      </c>
      <c r="G167" s="268" t="s">
        <v>233</v>
      </c>
      <c r="H167" s="269">
        <v>18</v>
      </c>
      <c r="I167" s="270"/>
      <c r="J167" s="271">
        <f>ROUND(I167*H167,2)</f>
        <v>0</v>
      </c>
      <c r="K167" s="267" t="s">
        <v>188</v>
      </c>
      <c r="L167" s="272"/>
      <c r="M167" s="273" t="s">
        <v>19</v>
      </c>
      <c r="N167" s="274" t="s">
        <v>47</v>
      </c>
      <c r="O167" s="85"/>
      <c r="P167" s="206">
        <f>O167*H167</f>
        <v>0</v>
      </c>
      <c r="Q167" s="206">
        <v>0.17599999999999999</v>
      </c>
      <c r="R167" s="206">
        <f>Q167*H167</f>
        <v>3.1679999999999997</v>
      </c>
      <c r="S167" s="206">
        <v>0</v>
      </c>
      <c r="T167" s="20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8" t="s">
        <v>278</v>
      </c>
      <c r="AT167" s="208" t="s">
        <v>349</v>
      </c>
      <c r="AU167" s="208" t="s">
        <v>86</v>
      </c>
      <c r="AY167" s="18" t="s">
        <v>137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8" t="s">
        <v>84</v>
      </c>
      <c r="BK167" s="209">
        <f>ROUND(I167*H167,2)</f>
        <v>0</v>
      </c>
      <c r="BL167" s="18" t="s">
        <v>156</v>
      </c>
      <c r="BM167" s="208" t="s">
        <v>1138</v>
      </c>
    </row>
    <row r="168" s="2" customFormat="1">
      <c r="A168" s="39"/>
      <c r="B168" s="40"/>
      <c r="C168" s="41"/>
      <c r="D168" s="210" t="s">
        <v>144</v>
      </c>
      <c r="E168" s="41"/>
      <c r="F168" s="211" t="s">
        <v>1137</v>
      </c>
      <c r="G168" s="41"/>
      <c r="H168" s="41"/>
      <c r="I168" s="212"/>
      <c r="J168" s="41"/>
      <c r="K168" s="41"/>
      <c r="L168" s="45"/>
      <c r="M168" s="213"/>
      <c r="N168" s="214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144</v>
      </c>
      <c r="AU168" s="18" t="s">
        <v>86</v>
      </c>
    </row>
    <row r="169" s="12" customFormat="1">
      <c r="A169" s="12"/>
      <c r="B169" s="215"/>
      <c r="C169" s="216"/>
      <c r="D169" s="210" t="s">
        <v>145</v>
      </c>
      <c r="E169" s="217" t="s">
        <v>19</v>
      </c>
      <c r="F169" s="218" t="s">
        <v>1135</v>
      </c>
      <c r="G169" s="216"/>
      <c r="H169" s="219">
        <v>18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5" t="s">
        <v>145</v>
      </c>
      <c r="AU169" s="225" t="s">
        <v>86</v>
      </c>
      <c r="AV169" s="12" t="s">
        <v>86</v>
      </c>
      <c r="AW169" s="12" t="s">
        <v>37</v>
      </c>
      <c r="AX169" s="12" t="s">
        <v>84</v>
      </c>
      <c r="AY169" s="225" t="s">
        <v>137</v>
      </c>
    </row>
    <row r="170" s="11" customFormat="1" ht="22.8" customHeight="1">
      <c r="A170" s="11"/>
      <c r="B170" s="183"/>
      <c r="C170" s="184"/>
      <c r="D170" s="185" t="s">
        <v>75</v>
      </c>
      <c r="E170" s="236" t="s">
        <v>278</v>
      </c>
      <c r="F170" s="236" t="s">
        <v>521</v>
      </c>
      <c r="G170" s="184"/>
      <c r="H170" s="184"/>
      <c r="I170" s="187"/>
      <c r="J170" s="237">
        <f>BK170</f>
        <v>0</v>
      </c>
      <c r="K170" s="184"/>
      <c r="L170" s="189"/>
      <c r="M170" s="190"/>
      <c r="N170" s="191"/>
      <c r="O170" s="191"/>
      <c r="P170" s="192">
        <f>SUM(P171:P176)</f>
        <v>0</v>
      </c>
      <c r="Q170" s="191"/>
      <c r="R170" s="192">
        <f>SUM(R171:R176)</f>
        <v>0.19920000000000002</v>
      </c>
      <c r="S170" s="191"/>
      <c r="T170" s="193">
        <f>SUM(T171:T176)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94" t="s">
        <v>84</v>
      </c>
      <c r="AT170" s="195" t="s">
        <v>75</v>
      </c>
      <c r="AU170" s="195" t="s">
        <v>84</v>
      </c>
      <c r="AY170" s="194" t="s">
        <v>137</v>
      </c>
      <c r="BK170" s="196">
        <f>SUM(BK171:BK176)</f>
        <v>0</v>
      </c>
    </row>
    <row r="171" s="2" customFormat="1" ht="16.5" customHeight="1">
      <c r="A171" s="39"/>
      <c r="B171" s="40"/>
      <c r="C171" s="197" t="s">
        <v>348</v>
      </c>
      <c r="D171" s="197" t="s">
        <v>138</v>
      </c>
      <c r="E171" s="198" t="s">
        <v>1041</v>
      </c>
      <c r="F171" s="199" t="s">
        <v>1042</v>
      </c>
      <c r="G171" s="200" t="s">
        <v>177</v>
      </c>
      <c r="H171" s="201">
        <v>4</v>
      </c>
      <c r="I171" s="202"/>
      <c r="J171" s="203">
        <f>ROUND(I171*H171,2)</f>
        <v>0</v>
      </c>
      <c r="K171" s="199" t="s">
        <v>188</v>
      </c>
      <c r="L171" s="45"/>
      <c r="M171" s="204" t="s">
        <v>19</v>
      </c>
      <c r="N171" s="205" t="s">
        <v>47</v>
      </c>
      <c r="O171" s="85"/>
      <c r="P171" s="206">
        <f>O171*H171</f>
        <v>0</v>
      </c>
      <c r="Q171" s="206">
        <v>0.00156</v>
      </c>
      <c r="R171" s="206">
        <f>Q171*H171</f>
        <v>0.0062399999999999999</v>
      </c>
      <c r="S171" s="206">
        <v>0</v>
      </c>
      <c r="T171" s="20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8" t="s">
        <v>156</v>
      </c>
      <c r="AT171" s="208" t="s">
        <v>138</v>
      </c>
      <c r="AU171" s="208" t="s">
        <v>86</v>
      </c>
      <c r="AY171" s="18" t="s">
        <v>137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8" t="s">
        <v>84</v>
      </c>
      <c r="BK171" s="209">
        <f>ROUND(I171*H171,2)</f>
        <v>0</v>
      </c>
      <c r="BL171" s="18" t="s">
        <v>156</v>
      </c>
      <c r="BM171" s="208" t="s">
        <v>1139</v>
      </c>
    </row>
    <row r="172" s="2" customFormat="1">
      <c r="A172" s="39"/>
      <c r="B172" s="40"/>
      <c r="C172" s="41"/>
      <c r="D172" s="210" t="s">
        <v>144</v>
      </c>
      <c r="E172" s="41"/>
      <c r="F172" s="211" t="s">
        <v>1044</v>
      </c>
      <c r="G172" s="41"/>
      <c r="H172" s="41"/>
      <c r="I172" s="212"/>
      <c r="J172" s="41"/>
      <c r="K172" s="41"/>
      <c r="L172" s="45"/>
      <c r="M172" s="213"/>
      <c r="N172" s="214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144</v>
      </c>
      <c r="AU172" s="18" t="s">
        <v>86</v>
      </c>
    </row>
    <row r="173" s="2" customFormat="1">
      <c r="A173" s="39"/>
      <c r="B173" s="40"/>
      <c r="C173" s="41"/>
      <c r="D173" s="238" t="s">
        <v>191</v>
      </c>
      <c r="E173" s="41"/>
      <c r="F173" s="239" t="s">
        <v>1045</v>
      </c>
      <c r="G173" s="41"/>
      <c r="H173" s="41"/>
      <c r="I173" s="212"/>
      <c r="J173" s="41"/>
      <c r="K173" s="41"/>
      <c r="L173" s="45"/>
      <c r="M173" s="213"/>
      <c r="N173" s="214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191</v>
      </c>
      <c r="AU173" s="18" t="s">
        <v>86</v>
      </c>
    </row>
    <row r="174" s="2" customFormat="1" ht="16.5" customHeight="1">
      <c r="A174" s="39"/>
      <c r="B174" s="40"/>
      <c r="C174" s="265" t="s">
        <v>355</v>
      </c>
      <c r="D174" s="265" t="s">
        <v>349</v>
      </c>
      <c r="E174" s="266" t="s">
        <v>1050</v>
      </c>
      <c r="F174" s="267" t="s">
        <v>1051</v>
      </c>
      <c r="G174" s="268" t="s">
        <v>281</v>
      </c>
      <c r="H174" s="269">
        <v>24</v>
      </c>
      <c r="I174" s="270"/>
      <c r="J174" s="271">
        <f>ROUND(I174*H174,2)</f>
        <v>0</v>
      </c>
      <c r="K174" s="267" t="s">
        <v>188</v>
      </c>
      <c r="L174" s="272"/>
      <c r="M174" s="273" t="s">
        <v>19</v>
      </c>
      <c r="N174" s="274" t="s">
        <v>47</v>
      </c>
      <c r="O174" s="85"/>
      <c r="P174" s="206">
        <f>O174*H174</f>
        <v>0</v>
      </c>
      <c r="Q174" s="206">
        <v>0.0080400000000000003</v>
      </c>
      <c r="R174" s="206">
        <f>Q174*H174</f>
        <v>0.19296000000000002</v>
      </c>
      <c r="S174" s="206">
        <v>0</v>
      </c>
      <c r="T174" s="20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278</v>
      </c>
      <c r="AT174" s="208" t="s">
        <v>349</v>
      </c>
      <c r="AU174" s="208" t="s">
        <v>86</v>
      </c>
      <c r="AY174" s="18" t="s">
        <v>137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84</v>
      </c>
      <c r="BK174" s="209">
        <f>ROUND(I174*H174,2)</f>
        <v>0</v>
      </c>
      <c r="BL174" s="18" t="s">
        <v>156</v>
      </c>
      <c r="BM174" s="208" t="s">
        <v>1140</v>
      </c>
    </row>
    <row r="175" s="2" customFormat="1">
      <c r="A175" s="39"/>
      <c r="B175" s="40"/>
      <c r="C175" s="41"/>
      <c r="D175" s="210" t="s">
        <v>144</v>
      </c>
      <c r="E175" s="41"/>
      <c r="F175" s="211" t="s">
        <v>1051</v>
      </c>
      <c r="G175" s="41"/>
      <c r="H175" s="41"/>
      <c r="I175" s="212"/>
      <c r="J175" s="41"/>
      <c r="K175" s="41"/>
      <c r="L175" s="45"/>
      <c r="M175" s="213"/>
      <c r="N175" s="21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144</v>
      </c>
      <c r="AU175" s="18" t="s">
        <v>86</v>
      </c>
    </row>
    <row r="176" s="12" customFormat="1">
      <c r="A176" s="12"/>
      <c r="B176" s="215"/>
      <c r="C176" s="216"/>
      <c r="D176" s="210" t="s">
        <v>145</v>
      </c>
      <c r="E176" s="217" t="s">
        <v>19</v>
      </c>
      <c r="F176" s="218" t="s">
        <v>1141</v>
      </c>
      <c r="G176" s="216"/>
      <c r="H176" s="219">
        <v>24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5" t="s">
        <v>145</v>
      </c>
      <c r="AU176" s="225" t="s">
        <v>86</v>
      </c>
      <c r="AV176" s="12" t="s">
        <v>86</v>
      </c>
      <c r="AW176" s="12" t="s">
        <v>37</v>
      </c>
      <c r="AX176" s="12" t="s">
        <v>84</v>
      </c>
      <c r="AY176" s="225" t="s">
        <v>137</v>
      </c>
    </row>
    <row r="177" s="11" customFormat="1" ht="22.8" customHeight="1">
      <c r="A177" s="11"/>
      <c r="B177" s="183"/>
      <c r="C177" s="184"/>
      <c r="D177" s="185" t="s">
        <v>75</v>
      </c>
      <c r="E177" s="236" t="s">
        <v>213</v>
      </c>
      <c r="F177" s="236" t="s">
        <v>214</v>
      </c>
      <c r="G177" s="184"/>
      <c r="H177" s="184"/>
      <c r="I177" s="187"/>
      <c r="J177" s="237">
        <f>BK177</f>
        <v>0</v>
      </c>
      <c r="K177" s="184"/>
      <c r="L177" s="189"/>
      <c r="M177" s="190"/>
      <c r="N177" s="191"/>
      <c r="O177" s="191"/>
      <c r="P177" s="192">
        <f>SUM(P178:P181)</f>
        <v>0</v>
      </c>
      <c r="Q177" s="191"/>
      <c r="R177" s="192">
        <f>SUM(R178:R181)</f>
        <v>0</v>
      </c>
      <c r="S177" s="191"/>
      <c r="T177" s="193">
        <f>SUM(T178:T181)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94" t="s">
        <v>84</v>
      </c>
      <c r="AT177" s="195" t="s">
        <v>75</v>
      </c>
      <c r="AU177" s="195" t="s">
        <v>84</v>
      </c>
      <c r="AY177" s="194" t="s">
        <v>137</v>
      </c>
      <c r="BK177" s="196">
        <f>SUM(BK178:BK181)</f>
        <v>0</v>
      </c>
    </row>
    <row r="178" s="2" customFormat="1" ht="16.5" customHeight="1">
      <c r="A178" s="39"/>
      <c r="B178" s="40"/>
      <c r="C178" s="197" t="s">
        <v>361</v>
      </c>
      <c r="D178" s="197" t="s">
        <v>138</v>
      </c>
      <c r="E178" s="198" t="s">
        <v>1142</v>
      </c>
      <c r="F178" s="199" t="s">
        <v>1143</v>
      </c>
      <c r="G178" s="200" t="s">
        <v>233</v>
      </c>
      <c r="H178" s="201">
        <v>18</v>
      </c>
      <c r="I178" s="202"/>
      <c r="J178" s="203">
        <f>ROUND(I178*H178,2)</f>
        <v>0</v>
      </c>
      <c r="K178" s="199" t="s">
        <v>19</v>
      </c>
      <c r="L178" s="45"/>
      <c r="M178" s="204" t="s">
        <v>19</v>
      </c>
      <c r="N178" s="205" t="s">
        <v>47</v>
      </c>
      <c r="O178" s="85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8" t="s">
        <v>156</v>
      </c>
      <c r="AT178" s="208" t="s">
        <v>138</v>
      </c>
      <c r="AU178" s="208" t="s">
        <v>86</v>
      </c>
      <c r="AY178" s="18" t="s">
        <v>137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8" t="s">
        <v>84</v>
      </c>
      <c r="BK178" s="209">
        <f>ROUND(I178*H178,2)</f>
        <v>0</v>
      </c>
      <c r="BL178" s="18" t="s">
        <v>156</v>
      </c>
      <c r="BM178" s="208" t="s">
        <v>1144</v>
      </c>
    </row>
    <row r="179" s="2" customFormat="1">
      <c r="A179" s="39"/>
      <c r="B179" s="40"/>
      <c r="C179" s="41"/>
      <c r="D179" s="210" t="s">
        <v>144</v>
      </c>
      <c r="E179" s="41"/>
      <c r="F179" s="211" t="s">
        <v>1143</v>
      </c>
      <c r="G179" s="41"/>
      <c r="H179" s="41"/>
      <c r="I179" s="212"/>
      <c r="J179" s="41"/>
      <c r="K179" s="41"/>
      <c r="L179" s="45"/>
      <c r="M179" s="213"/>
      <c r="N179" s="214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144</v>
      </c>
      <c r="AU179" s="18" t="s">
        <v>86</v>
      </c>
    </row>
    <row r="180" s="2" customFormat="1">
      <c r="A180" s="39"/>
      <c r="B180" s="40"/>
      <c r="C180" s="41"/>
      <c r="D180" s="210" t="s">
        <v>220</v>
      </c>
      <c r="E180" s="41"/>
      <c r="F180" s="240" t="s">
        <v>1145</v>
      </c>
      <c r="G180" s="41"/>
      <c r="H180" s="41"/>
      <c r="I180" s="212"/>
      <c r="J180" s="41"/>
      <c r="K180" s="41"/>
      <c r="L180" s="45"/>
      <c r="M180" s="213"/>
      <c r="N180" s="214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220</v>
      </c>
      <c r="AU180" s="18" t="s">
        <v>86</v>
      </c>
    </row>
    <row r="181" s="12" customFormat="1">
      <c r="A181" s="12"/>
      <c r="B181" s="215"/>
      <c r="C181" s="216"/>
      <c r="D181" s="210" t="s">
        <v>145</v>
      </c>
      <c r="E181" s="217" t="s">
        <v>19</v>
      </c>
      <c r="F181" s="218" t="s">
        <v>1146</v>
      </c>
      <c r="G181" s="216"/>
      <c r="H181" s="219">
        <v>18</v>
      </c>
      <c r="I181" s="220"/>
      <c r="J181" s="216"/>
      <c r="K181" s="216"/>
      <c r="L181" s="221"/>
      <c r="M181" s="241"/>
      <c r="N181" s="242"/>
      <c r="O181" s="242"/>
      <c r="P181" s="242"/>
      <c r="Q181" s="242"/>
      <c r="R181" s="242"/>
      <c r="S181" s="242"/>
      <c r="T181" s="243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5" t="s">
        <v>145</v>
      </c>
      <c r="AU181" s="225" t="s">
        <v>86</v>
      </c>
      <c r="AV181" s="12" t="s">
        <v>86</v>
      </c>
      <c r="AW181" s="12" t="s">
        <v>37</v>
      </c>
      <c r="AX181" s="12" t="s">
        <v>84</v>
      </c>
      <c r="AY181" s="225" t="s">
        <v>137</v>
      </c>
    </row>
    <row r="182" s="2" customFormat="1" ht="6.96" customHeight="1">
      <c r="A182" s="39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aWOkjq3PvYrEcD9BkT+R/9h8g2BiPhyubizsJHjO9cMEIaXoz5HJHdU19+RSXQO+g7dP8qc5SQFesSev/FaVOA==" hashValue="Tdci3OwyuYGVUAb1ZqiTInY2o3Sqt7r1wKnjg7i6hCOip2nXTsGvlS1OtGxsR2xylo1trceo1ZxG+o3wrBIttw==" algorithmName="SHA-512" password="CC35"/>
  <autoFilter ref="C84:K18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122251102"/>
    <hyperlink ref="F94" r:id="rId2" display="https://podminky.urs.cz/item/CS_URS_2023_01/132251101"/>
    <hyperlink ref="F99" r:id="rId3" display="https://podminky.urs.cz/item/CS_URS_2023_01/162351103"/>
    <hyperlink ref="F107" r:id="rId4" display="https://podminky.urs.cz/item/CS_URS_2023_01/162751117"/>
    <hyperlink ref="F115" r:id="rId5" display="https://podminky.urs.cz/item/CS_URS_2023_01/171201221"/>
    <hyperlink ref="F123" r:id="rId6" display="https://podminky.urs.cz/item/CS_URS_2023_01/171251201"/>
    <hyperlink ref="F130" r:id="rId7" display="https://podminky.urs.cz/item/CS_URS_2023_01/174101101"/>
    <hyperlink ref="F139" r:id="rId8" display="https://podminky.urs.cz/item/CS_URS_2023_01/175151101"/>
    <hyperlink ref="F147" r:id="rId9" display="https://podminky.urs.cz/item/CS_URS_2023_01/181951112"/>
    <hyperlink ref="F152" r:id="rId10" display="https://podminky.urs.cz/item/CS_URS_2023_01/451561111"/>
    <hyperlink ref="F157" r:id="rId11" display="https://podminky.urs.cz/item/CS_URS_2023_01/564851111"/>
    <hyperlink ref="F161" r:id="rId12" display="https://podminky.urs.cz/item/CS_URS_2023_01/567122111"/>
    <hyperlink ref="F165" r:id="rId13" display="https://podminky.urs.cz/item/CS_URS_2023_01/596212213"/>
    <hyperlink ref="F173" r:id="rId14" display="https://podminky.urs.cz/item/CS_URS_2023_01/8948126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1147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1148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ROUND((SUM(BE81:BE85)),  2)</f>
        <v>0</v>
      </c>
      <c r="G33" s="39"/>
      <c r="H33" s="39"/>
      <c r="I33" s="149">
        <v>0.20999999999999999</v>
      </c>
      <c r="J33" s="148">
        <f>ROUND(((SUM(BE81:BE85))*I33),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ROUND((SUM(BF81:BF85)),  2)</f>
        <v>0</v>
      </c>
      <c r="G34" s="39"/>
      <c r="H34" s="39"/>
      <c r="I34" s="149">
        <v>0.14999999999999999</v>
      </c>
      <c r="J34" s="148">
        <f>ROUND(((SUM(BF81:BF85))*I34),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ROUND((SUM(BG81:BG85)),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ROUND((SUM(BH81:BH85)),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ROUND((SUM(BI81:BI85)),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401 - Neuznatelné - Úpravy veřejného osvětlení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ADECO spol.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1149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1150</v>
      </c>
      <c r="E61" s="233"/>
      <c r="F61" s="233"/>
      <c r="G61" s="233"/>
      <c r="H61" s="233"/>
      <c r="I61" s="233"/>
      <c r="J61" s="234">
        <f>J83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121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Rekonstrukce chodníku a VO ul. Kubelkova - 1. etapa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401 - Neuznatelné - Úpravy veřejného osvětlení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Česká Třebová</v>
      </c>
      <c r="G75" s="41"/>
      <c r="H75" s="41"/>
      <c r="I75" s="33" t="s">
        <v>23</v>
      </c>
      <c r="J75" s="73" t="str">
        <f>IF(J12="","",J12)</f>
        <v>30. 3. 2023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Česká Třebová</v>
      </c>
      <c r="G77" s="41"/>
      <c r="H77" s="41"/>
      <c r="I77" s="33" t="s">
        <v>33</v>
      </c>
      <c r="J77" s="37" t="str">
        <f>E21</f>
        <v>ADECO spol.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31</v>
      </c>
      <c r="D78" s="41"/>
      <c r="E78" s="41"/>
      <c r="F78" s="28" t="str">
        <f>IF(E18="","",E18)</f>
        <v>Vyplň údaj</v>
      </c>
      <c r="G78" s="41"/>
      <c r="H78" s="41"/>
      <c r="I78" s="33" t="s">
        <v>38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122</v>
      </c>
      <c r="D80" s="175" t="s">
        <v>61</v>
      </c>
      <c r="E80" s="175" t="s">
        <v>57</v>
      </c>
      <c r="F80" s="175" t="s">
        <v>58</v>
      </c>
      <c r="G80" s="175" t="s">
        <v>123</v>
      </c>
      <c r="H80" s="175" t="s">
        <v>124</v>
      </c>
      <c r="I80" s="175" t="s">
        <v>125</v>
      </c>
      <c r="J80" s="175" t="s">
        <v>118</v>
      </c>
      <c r="K80" s="176" t="s">
        <v>126</v>
      </c>
      <c r="L80" s="177"/>
      <c r="M80" s="93" t="s">
        <v>19</v>
      </c>
      <c r="N80" s="94" t="s">
        <v>46</v>
      </c>
      <c r="O80" s="94" t="s">
        <v>127</v>
      </c>
      <c r="P80" s="94" t="s">
        <v>128</v>
      </c>
      <c r="Q80" s="94" t="s">
        <v>129</v>
      </c>
      <c r="R80" s="94" t="s">
        <v>130</v>
      </c>
      <c r="S80" s="94" t="s">
        <v>131</v>
      </c>
      <c r="T80" s="95" t="s">
        <v>132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133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</f>
        <v>0</v>
      </c>
      <c r="Q81" s="97"/>
      <c r="R81" s="180">
        <f>R82</f>
        <v>0</v>
      </c>
      <c r="S81" s="97"/>
      <c r="T81" s="18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75</v>
      </c>
      <c r="AU81" s="18" t="s">
        <v>119</v>
      </c>
      <c r="BK81" s="182">
        <f>BK82</f>
        <v>0</v>
      </c>
    </row>
    <row r="82" s="11" customFormat="1" ht="25.92" customHeight="1">
      <c r="A82" s="11"/>
      <c r="B82" s="183"/>
      <c r="C82" s="184"/>
      <c r="D82" s="185" t="s">
        <v>75</v>
      </c>
      <c r="E82" s="186" t="s">
        <v>183</v>
      </c>
      <c r="F82" s="186" t="s">
        <v>183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</f>
        <v>0</v>
      </c>
      <c r="Q82" s="191"/>
      <c r="R82" s="192">
        <f>R83</f>
        <v>0</v>
      </c>
      <c r="S82" s="191"/>
      <c r="T82" s="193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84</v>
      </c>
      <c r="AT82" s="195" t="s">
        <v>75</v>
      </c>
      <c r="AU82" s="195" t="s">
        <v>76</v>
      </c>
      <c r="AY82" s="194" t="s">
        <v>137</v>
      </c>
      <c r="BK82" s="196">
        <f>BK83</f>
        <v>0</v>
      </c>
    </row>
    <row r="83" s="11" customFormat="1" ht="22.8" customHeight="1">
      <c r="A83" s="11"/>
      <c r="B83" s="183"/>
      <c r="C83" s="184"/>
      <c r="D83" s="185" t="s">
        <v>75</v>
      </c>
      <c r="E83" s="236" t="s">
        <v>1151</v>
      </c>
      <c r="F83" s="236" t="s">
        <v>1152</v>
      </c>
      <c r="G83" s="184"/>
      <c r="H83" s="184"/>
      <c r="I83" s="187"/>
      <c r="J83" s="237">
        <f>BK83</f>
        <v>0</v>
      </c>
      <c r="K83" s="184"/>
      <c r="L83" s="189"/>
      <c r="M83" s="190"/>
      <c r="N83" s="191"/>
      <c r="O83" s="191"/>
      <c r="P83" s="192">
        <f>SUM(P84:P85)</f>
        <v>0</v>
      </c>
      <c r="Q83" s="191"/>
      <c r="R83" s="192">
        <f>SUM(R84:R85)</f>
        <v>0</v>
      </c>
      <c r="S83" s="191"/>
      <c r="T83" s="193">
        <f>SUM(T84:T85)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84</v>
      </c>
      <c r="AT83" s="195" t="s">
        <v>75</v>
      </c>
      <c r="AU83" s="195" t="s">
        <v>84</v>
      </c>
      <c r="AY83" s="194" t="s">
        <v>137</v>
      </c>
      <c r="BK83" s="196">
        <f>SUM(BK84:BK85)</f>
        <v>0</v>
      </c>
    </row>
    <row r="84" s="2" customFormat="1" ht="24.15" customHeight="1">
      <c r="A84" s="39"/>
      <c r="B84" s="40"/>
      <c r="C84" s="197" t="s">
        <v>84</v>
      </c>
      <c r="D84" s="197" t="s">
        <v>138</v>
      </c>
      <c r="E84" s="198" t="s">
        <v>1151</v>
      </c>
      <c r="F84" s="199" t="s">
        <v>1153</v>
      </c>
      <c r="G84" s="200" t="s">
        <v>159</v>
      </c>
      <c r="H84" s="201">
        <v>1</v>
      </c>
      <c r="I84" s="202"/>
      <c r="J84" s="203">
        <f>ROUND(I84*H84,2)</f>
        <v>0</v>
      </c>
      <c r="K84" s="199" t="s">
        <v>19</v>
      </c>
      <c r="L84" s="45"/>
      <c r="M84" s="204" t="s">
        <v>19</v>
      </c>
      <c r="N84" s="205" t="s">
        <v>47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156</v>
      </c>
      <c r="AT84" s="208" t="s">
        <v>138</v>
      </c>
      <c r="AU84" s="208" t="s">
        <v>86</v>
      </c>
      <c r="AY84" s="18" t="s">
        <v>137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84</v>
      </c>
      <c r="BK84" s="209">
        <f>ROUND(I84*H84,2)</f>
        <v>0</v>
      </c>
      <c r="BL84" s="18" t="s">
        <v>156</v>
      </c>
      <c r="BM84" s="208" t="s">
        <v>1154</v>
      </c>
    </row>
    <row r="85" s="2" customFormat="1">
      <c r="A85" s="39"/>
      <c r="B85" s="40"/>
      <c r="C85" s="41"/>
      <c r="D85" s="210" t="s">
        <v>144</v>
      </c>
      <c r="E85" s="41"/>
      <c r="F85" s="211" t="s">
        <v>1153</v>
      </c>
      <c r="G85" s="41"/>
      <c r="H85" s="41"/>
      <c r="I85" s="212"/>
      <c r="J85" s="41"/>
      <c r="K85" s="41"/>
      <c r="L85" s="45"/>
      <c r="M85" s="226"/>
      <c r="N85" s="227"/>
      <c r="O85" s="228"/>
      <c r="P85" s="228"/>
      <c r="Q85" s="228"/>
      <c r="R85" s="228"/>
      <c r="S85" s="228"/>
      <c r="T85" s="22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144</v>
      </c>
      <c r="AU85" s="18" t="s">
        <v>86</v>
      </c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45"/>
      <c r="M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</sheetData>
  <sheetProtection sheet="1" autoFilter="0" formatColumns="0" formatRows="0" objects="1" scenarios="1" spinCount="100000" saltValue="UrWMZ+SKjF1vz+9mX5V+Vn8T/Ykn+QRt2h8b6pNdg+tw4Um7YOAC07/PaopwK4kEsCMgqhRmktO6Jc/lX/cR1w==" hashValue="qlmuoeSQw6I1ThIZsyukCdxmvFyF3eATWXyLOd1shKpooHoeS6ft10IUVQrCeUY5S1fdfkf+4sVbqOCr4Y3ndA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ROUND((SUM(BE81:BE118)),  2)</f>
        <v>0</v>
      </c>
      <c r="G33" s="39"/>
      <c r="H33" s="39"/>
      <c r="I33" s="149">
        <v>0.20999999999999999</v>
      </c>
      <c r="J33" s="148">
        <f>ROUND(((SUM(BE81:BE118))*I33),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ROUND((SUM(BF81:BF118)),  2)</f>
        <v>0</v>
      </c>
      <c r="G34" s="39"/>
      <c r="H34" s="39"/>
      <c r="I34" s="149">
        <v>0.14999999999999999</v>
      </c>
      <c r="J34" s="148">
        <f>ROUND(((SUM(BF81:BF118))*I34),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ROUND((SUM(BG81:BG118)),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ROUND((SUM(BH81:BH118)),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ROUND((SUM(BI81:BI118)),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801 - Neuznatelné - Náhradní výsadba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181</v>
      </c>
      <c r="E61" s="233"/>
      <c r="F61" s="233"/>
      <c r="G61" s="233"/>
      <c r="H61" s="233"/>
      <c r="I61" s="233"/>
      <c r="J61" s="234">
        <f>J83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121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Rekonstrukce chodníku a VO ul. Kubelkova - 1. etapa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801 - Neuznatelné - Náhradní výsadba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Česká Třebová</v>
      </c>
      <c r="G75" s="41"/>
      <c r="H75" s="41"/>
      <c r="I75" s="33" t="s">
        <v>23</v>
      </c>
      <c r="J75" s="73" t="str">
        <f>IF(J12="","",J12)</f>
        <v>30. 3. 2023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Česká Třebová</v>
      </c>
      <c r="G77" s="41"/>
      <c r="H77" s="41"/>
      <c r="I77" s="33" t="s">
        <v>33</v>
      </c>
      <c r="J77" s="37" t="str">
        <f>E21</f>
        <v>Prodin a.s.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31</v>
      </c>
      <c r="D78" s="41"/>
      <c r="E78" s="41"/>
      <c r="F78" s="28" t="str">
        <f>IF(E18="","",E18)</f>
        <v>Vyplň údaj</v>
      </c>
      <c r="G78" s="41"/>
      <c r="H78" s="41"/>
      <c r="I78" s="33" t="s">
        <v>38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122</v>
      </c>
      <c r="D80" s="175" t="s">
        <v>61</v>
      </c>
      <c r="E80" s="175" t="s">
        <v>57</v>
      </c>
      <c r="F80" s="175" t="s">
        <v>58</v>
      </c>
      <c r="G80" s="175" t="s">
        <v>123</v>
      </c>
      <c r="H80" s="175" t="s">
        <v>124</v>
      </c>
      <c r="I80" s="175" t="s">
        <v>125</v>
      </c>
      <c r="J80" s="175" t="s">
        <v>118</v>
      </c>
      <c r="K80" s="176" t="s">
        <v>126</v>
      </c>
      <c r="L80" s="177"/>
      <c r="M80" s="93" t="s">
        <v>19</v>
      </c>
      <c r="N80" s="94" t="s">
        <v>46</v>
      </c>
      <c r="O80" s="94" t="s">
        <v>127</v>
      </c>
      <c r="P80" s="94" t="s">
        <v>128</v>
      </c>
      <c r="Q80" s="94" t="s">
        <v>129</v>
      </c>
      <c r="R80" s="94" t="s">
        <v>130</v>
      </c>
      <c r="S80" s="94" t="s">
        <v>131</v>
      </c>
      <c r="T80" s="95" t="s">
        <v>132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133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</f>
        <v>0</v>
      </c>
      <c r="Q81" s="97"/>
      <c r="R81" s="180">
        <f>R82</f>
        <v>6.0000000000000002E-05</v>
      </c>
      <c r="S81" s="97"/>
      <c r="T81" s="18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75</v>
      </c>
      <c r="AU81" s="18" t="s">
        <v>119</v>
      </c>
      <c r="BK81" s="182">
        <f>BK82</f>
        <v>0</v>
      </c>
    </row>
    <row r="82" s="11" customFormat="1" ht="25.92" customHeight="1">
      <c r="A82" s="11"/>
      <c r="B82" s="183"/>
      <c r="C82" s="184"/>
      <c r="D82" s="185" t="s">
        <v>75</v>
      </c>
      <c r="E82" s="186" t="s">
        <v>183</v>
      </c>
      <c r="F82" s="186" t="s">
        <v>184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</f>
        <v>0</v>
      </c>
      <c r="Q82" s="191"/>
      <c r="R82" s="192">
        <f>R83</f>
        <v>6.0000000000000002E-05</v>
      </c>
      <c r="S82" s="191"/>
      <c r="T82" s="193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84</v>
      </c>
      <c r="AT82" s="195" t="s">
        <v>75</v>
      </c>
      <c r="AU82" s="195" t="s">
        <v>76</v>
      </c>
      <c r="AY82" s="194" t="s">
        <v>137</v>
      </c>
      <c r="BK82" s="196">
        <f>BK83</f>
        <v>0</v>
      </c>
    </row>
    <row r="83" s="11" customFormat="1" ht="22.8" customHeight="1">
      <c r="A83" s="11"/>
      <c r="B83" s="183"/>
      <c r="C83" s="184"/>
      <c r="D83" s="185" t="s">
        <v>75</v>
      </c>
      <c r="E83" s="236" t="s">
        <v>84</v>
      </c>
      <c r="F83" s="236" t="s">
        <v>185</v>
      </c>
      <c r="G83" s="184"/>
      <c r="H83" s="184"/>
      <c r="I83" s="187"/>
      <c r="J83" s="237">
        <f>BK83</f>
        <v>0</v>
      </c>
      <c r="K83" s="184"/>
      <c r="L83" s="189"/>
      <c r="M83" s="190"/>
      <c r="N83" s="191"/>
      <c r="O83" s="191"/>
      <c r="P83" s="192">
        <f>SUM(P84:P118)</f>
        <v>0</v>
      </c>
      <c r="Q83" s="191"/>
      <c r="R83" s="192">
        <f>SUM(R84:R118)</f>
        <v>6.0000000000000002E-05</v>
      </c>
      <c r="S83" s="191"/>
      <c r="T83" s="193">
        <f>SUM(T84:T118)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84</v>
      </c>
      <c r="AT83" s="195" t="s">
        <v>75</v>
      </c>
      <c r="AU83" s="195" t="s">
        <v>84</v>
      </c>
      <c r="AY83" s="194" t="s">
        <v>137</v>
      </c>
      <c r="BK83" s="196">
        <f>SUM(BK84:BK118)</f>
        <v>0</v>
      </c>
    </row>
    <row r="84" s="2" customFormat="1" ht="21.75" customHeight="1">
      <c r="A84" s="39"/>
      <c r="B84" s="40"/>
      <c r="C84" s="197" t="s">
        <v>84</v>
      </c>
      <c r="D84" s="197" t="s">
        <v>138</v>
      </c>
      <c r="E84" s="198" t="s">
        <v>305</v>
      </c>
      <c r="F84" s="199" t="s">
        <v>306</v>
      </c>
      <c r="G84" s="200" t="s">
        <v>295</v>
      </c>
      <c r="H84" s="201">
        <v>4</v>
      </c>
      <c r="I84" s="202"/>
      <c r="J84" s="203">
        <f>ROUND(I84*H84,2)</f>
        <v>0</v>
      </c>
      <c r="K84" s="199" t="s">
        <v>188</v>
      </c>
      <c r="L84" s="45"/>
      <c r="M84" s="204" t="s">
        <v>19</v>
      </c>
      <c r="N84" s="205" t="s">
        <v>47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156</v>
      </c>
      <c r="AT84" s="208" t="s">
        <v>138</v>
      </c>
      <c r="AU84" s="208" t="s">
        <v>86</v>
      </c>
      <c r="AY84" s="18" t="s">
        <v>137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84</v>
      </c>
      <c r="BK84" s="209">
        <f>ROUND(I84*H84,2)</f>
        <v>0</v>
      </c>
      <c r="BL84" s="18" t="s">
        <v>156</v>
      </c>
      <c r="BM84" s="208" t="s">
        <v>1156</v>
      </c>
    </row>
    <row r="85" s="2" customFormat="1">
      <c r="A85" s="39"/>
      <c r="B85" s="40"/>
      <c r="C85" s="41"/>
      <c r="D85" s="210" t="s">
        <v>144</v>
      </c>
      <c r="E85" s="41"/>
      <c r="F85" s="211" t="s">
        <v>308</v>
      </c>
      <c r="G85" s="41"/>
      <c r="H85" s="41"/>
      <c r="I85" s="212"/>
      <c r="J85" s="41"/>
      <c r="K85" s="41"/>
      <c r="L85" s="45"/>
      <c r="M85" s="213"/>
      <c r="N85" s="214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144</v>
      </c>
      <c r="AU85" s="18" t="s">
        <v>86</v>
      </c>
    </row>
    <row r="86" s="2" customFormat="1">
      <c r="A86" s="39"/>
      <c r="B86" s="40"/>
      <c r="C86" s="41"/>
      <c r="D86" s="238" t="s">
        <v>191</v>
      </c>
      <c r="E86" s="41"/>
      <c r="F86" s="239" t="s">
        <v>309</v>
      </c>
      <c r="G86" s="41"/>
      <c r="H86" s="41"/>
      <c r="I86" s="212"/>
      <c r="J86" s="41"/>
      <c r="K86" s="41"/>
      <c r="L86" s="45"/>
      <c r="M86" s="213"/>
      <c r="N86" s="214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191</v>
      </c>
      <c r="AU86" s="18" t="s">
        <v>86</v>
      </c>
    </row>
    <row r="87" s="12" customFormat="1">
      <c r="A87" s="12"/>
      <c r="B87" s="215"/>
      <c r="C87" s="216"/>
      <c r="D87" s="210" t="s">
        <v>145</v>
      </c>
      <c r="E87" s="217" t="s">
        <v>19</v>
      </c>
      <c r="F87" s="218" t="s">
        <v>1157</v>
      </c>
      <c r="G87" s="216"/>
      <c r="H87" s="219">
        <v>4</v>
      </c>
      <c r="I87" s="220"/>
      <c r="J87" s="216"/>
      <c r="K87" s="216"/>
      <c r="L87" s="221"/>
      <c r="M87" s="222"/>
      <c r="N87" s="223"/>
      <c r="O87" s="223"/>
      <c r="P87" s="223"/>
      <c r="Q87" s="223"/>
      <c r="R87" s="223"/>
      <c r="S87" s="223"/>
      <c r="T87" s="22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5" t="s">
        <v>145</v>
      </c>
      <c r="AU87" s="225" t="s">
        <v>86</v>
      </c>
      <c r="AV87" s="12" t="s">
        <v>86</v>
      </c>
      <c r="AW87" s="12" t="s">
        <v>37</v>
      </c>
      <c r="AX87" s="12" t="s">
        <v>84</v>
      </c>
      <c r="AY87" s="225" t="s">
        <v>137</v>
      </c>
    </row>
    <row r="88" s="2" customFormat="1" ht="21.75" customHeight="1">
      <c r="A88" s="39"/>
      <c r="B88" s="40"/>
      <c r="C88" s="197" t="s">
        <v>86</v>
      </c>
      <c r="D88" s="197" t="s">
        <v>138</v>
      </c>
      <c r="E88" s="198" t="s">
        <v>311</v>
      </c>
      <c r="F88" s="199" t="s">
        <v>312</v>
      </c>
      <c r="G88" s="200" t="s">
        <v>295</v>
      </c>
      <c r="H88" s="201">
        <v>4</v>
      </c>
      <c r="I88" s="202"/>
      <c r="J88" s="203">
        <f>ROUND(I88*H88,2)</f>
        <v>0</v>
      </c>
      <c r="K88" s="199" t="s">
        <v>188</v>
      </c>
      <c r="L88" s="45"/>
      <c r="M88" s="204" t="s">
        <v>19</v>
      </c>
      <c r="N88" s="205" t="s">
        <v>47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156</v>
      </c>
      <c r="AT88" s="208" t="s">
        <v>138</v>
      </c>
      <c r="AU88" s="208" t="s">
        <v>86</v>
      </c>
      <c r="AY88" s="18" t="s">
        <v>137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84</v>
      </c>
      <c r="BK88" s="209">
        <f>ROUND(I88*H88,2)</f>
        <v>0</v>
      </c>
      <c r="BL88" s="18" t="s">
        <v>156</v>
      </c>
      <c r="BM88" s="208" t="s">
        <v>1158</v>
      </c>
    </row>
    <row r="89" s="2" customFormat="1">
      <c r="A89" s="39"/>
      <c r="B89" s="40"/>
      <c r="C89" s="41"/>
      <c r="D89" s="210" t="s">
        <v>144</v>
      </c>
      <c r="E89" s="41"/>
      <c r="F89" s="211" t="s">
        <v>314</v>
      </c>
      <c r="G89" s="41"/>
      <c r="H89" s="41"/>
      <c r="I89" s="212"/>
      <c r="J89" s="41"/>
      <c r="K89" s="41"/>
      <c r="L89" s="45"/>
      <c r="M89" s="213"/>
      <c r="N89" s="21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86</v>
      </c>
    </row>
    <row r="90" s="2" customFormat="1">
      <c r="A90" s="39"/>
      <c r="B90" s="40"/>
      <c r="C90" s="41"/>
      <c r="D90" s="238" t="s">
        <v>191</v>
      </c>
      <c r="E90" s="41"/>
      <c r="F90" s="239" t="s">
        <v>315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191</v>
      </c>
      <c r="AU90" s="18" t="s">
        <v>86</v>
      </c>
    </row>
    <row r="91" s="12" customFormat="1">
      <c r="A91" s="12"/>
      <c r="B91" s="215"/>
      <c r="C91" s="216"/>
      <c r="D91" s="210" t="s">
        <v>145</v>
      </c>
      <c r="E91" s="217" t="s">
        <v>19</v>
      </c>
      <c r="F91" s="218" t="s">
        <v>1157</v>
      </c>
      <c r="G91" s="216"/>
      <c r="H91" s="219">
        <v>4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5" t="s">
        <v>145</v>
      </c>
      <c r="AU91" s="225" t="s">
        <v>86</v>
      </c>
      <c r="AV91" s="12" t="s">
        <v>86</v>
      </c>
      <c r="AW91" s="12" t="s">
        <v>37</v>
      </c>
      <c r="AX91" s="12" t="s">
        <v>84</v>
      </c>
      <c r="AY91" s="225" t="s">
        <v>137</v>
      </c>
    </row>
    <row r="92" s="2" customFormat="1" ht="16.5" customHeight="1">
      <c r="A92" s="39"/>
      <c r="B92" s="40"/>
      <c r="C92" s="197" t="s">
        <v>151</v>
      </c>
      <c r="D92" s="197" t="s">
        <v>138</v>
      </c>
      <c r="E92" s="198" t="s">
        <v>317</v>
      </c>
      <c r="F92" s="199" t="s">
        <v>318</v>
      </c>
      <c r="G92" s="200" t="s">
        <v>319</v>
      </c>
      <c r="H92" s="201">
        <v>6.7999999999999998</v>
      </c>
      <c r="I92" s="202"/>
      <c r="J92" s="203">
        <f>ROUND(I92*H92,2)</f>
        <v>0</v>
      </c>
      <c r="K92" s="199" t="s">
        <v>188</v>
      </c>
      <c r="L92" s="45"/>
      <c r="M92" s="204" t="s">
        <v>19</v>
      </c>
      <c r="N92" s="205" t="s">
        <v>47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156</v>
      </c>
      <c r="AT92" s="208" t="s">
        <v>138</v>
      </c>
      <c r="AU92" s="208" t="s">
        <v>86</v>
      </c>
      <c r="AY92" s="18" t="s">
        <v>137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84</v>
      </c>
      <c r="BK92" s="209">
        <f>ROUND(I92*H92,2)</f>
        <v>0</v>
      </c>
      <c r="BL92" s="18" t="s">
        <v>156</v>
      </c>
      <c r="BM92" s="208" t="s">
        <v>1159</v>
      </c>
    </row>
    <row r="93" s="2" customFormat="1">
      <c r="A93" s="39"/>
      <c r="B93" s="40"/>
      <c r="C93" s="41"/>
      <c r="D93" s="210" t="s">
        <v>144</v>
      </c>
      <c r="E93" s="41"/>
      <c r="F93" s="211" t="s">
        <v>321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86</v>
      </c>
    </row>
    <row r="94" s="2" customFormat="1">
      <c r="A94" s="39"/>
      <c r="B94" s="40"/>
      <c r="C94" s="41"/>
      <c r="D94" s="238" t="s">
        <v>191</v>
      </c>
      <c r="E94" s="41"/>
      <c r="F94" s="239" t="s">
        <v>322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191</v>
      </c>
      <c r="AU94" s="18" t="s">
        <v>86</v>
      </c>
    </row>
    <row r="95" s="12" customFormat="1">
      <c r="A95" s="12"/>
      <c r="B95" s="215"/>
      <c r="C95" s="216"/>
      <c r="D95" s="210" t="s">
        <v>145</v>
      </c>
      <c r="E95" s="217" t="s">
        <v>19</v>
      </c>
      <c r="F95" s="218" t="s">
        <v>1160</v>
      </c>
      <c r="G95" s="216"/>
      <c r="H95" s="219">
        <v>6.7999999999999998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5" t="s">
        <v>145</v>
      </c>
      <c r="AU95" s="225" t="s">
        <v>86</v>
      </c>
      <c r="AV95" s="12" t="s">
        <v>86</v>
      </c>
      <c r="AW95" s="12" t="s">
        <v>37</v>
      </c>
      <c r="AX95" s="12" t="s">
        <v>84</v>
      </c>
      <c r="AY95" s="225" t="s">
        <v>137</v>
      </c>
    </row>
    <row r="96" s="2" customFormat="1" ht="16.5" customHeight="1">
      <c r="A96" s="39"/>
      <c r="B96" s="40"/>
      <c r="C96" s="197" t="s">
        <v>156</v>
      </c>
      <c r="D96" s="197" t="s">
        <v>138</v>
      </c>
      <c r="E96" s="198" t="s">
        <v>328</v>
      </c>
      <c r="F96" s="199" t="s">
        <v>329</v>
      </c>
      <c r="G96" s="200" t="s">
        <v>295</v>
      </c>
      <c r="H96" s="201">
        <v>4</v>
      </c>
      <c r="I96" s="202"/>
      <c r="J96" s="203">
        <f>ROUND(I96*H96,2)</f>
        <v>0</v>
      </c>
      <c r="K96" s="199" t="s">
        <v>188</v>
      </c>
      <c r="L96" s="45"/>
      <c r="M96" s="204" t="s">
        <v>19</v>
      </c>
      <c r="N96" s="205" t="s">
        <v>47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156</v>
      </c>
      <c r="AT96" s="208" t="s">
        <v>138</v>
      </c>
      <c r="AU96" s="208" t="s">
        <v>86</v>
      </c>
      <c r="AY96" s="18" t="s">
        <v>137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84</v>
      </c>
      <c r="BK96" s="209">
        <f>ROUND(I96*H96,2)</f>
        <v>0</v>
      </c>
      <c r="BL96" s="18" t="s">
        <v>156</v>
      </c>
      <c r="BM96" s="208" t="s">
        <v>1161</v>
      </c>
    </row>
    <row r="97" s="2" customFormat="1">
      <c r="A97" s="39"/>
      <c r="B97" s="40"/>
      <c r="C97" s="41"/>
      <c r="D97" s="210" t="s">
        <v>144</v>
      </c>
      <c r="E97" s="41"/>
      <c r="F97" s="211" t="s">
        <v>331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86</v>
      </c>
    </row>
    <row r="98" s="2" customFormat="1">
      <c r="A98" s="39"/>
      <c r="B98" s="40"/>
      <c r="C98" s="41"/>
      <c r="D98" s="238" t="s">
        <v>191</v>
      </c>
      <c r="E98" s="41"/>
      <c r="F98" s="239" t="s">
        <v>332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191</v>
      </c>
      <c r="AU98" s="18" t="s">
        <v>86</v>
      </c>
    </row>
    <row r="99" s="12" customFormat="1">
      <c r="A99" s="12"/>
      <c r="B99" s="215"/>
      <c r="C99" s="216"/>
      <c r="D99" s="210" t="s">
        <v>145</v>
      </c>
      <c r="E99" s="217" t="s">
        <v>19</v>
      </c>
      <c r="F99" s="218" t="s">
        <v>1157</v>
      </c>
      <c r="G99" s="216"/>
      <c r="H99" s="219">
        <v>4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5" t="s">
        <v>145</v>
      </c>
      <c r="AU99" s="225" t="s">
        <v>86</v>
      </c>
      <c r="AV99" s="12" t="s">
        <v>86</v>
      </c>
      <c r="AW99" s="12" t="s">
        <v>37</v>
      </c>
      <c r="AX99" s="12" t="s">
        <v>84</v>
      </c>
      <c r="AY99" s="225" t="s">
        <v>137</v>
      </c>
    </row>
    <row r="100" s="2" customFormat="1" ht="21.75" customHeight="1">
      <c r="A100" s="39"/>
      <c r="B100" s="40"/>
      <c r="C100" s="197" t="s">
        <v>136</v>
      </c>
      <c r="D100" s="197" t="s">
        <v>138</v>
      </c>
      <c r="E100" s="198" t="s">
        <v>1162</v>
      </c>
      <c r="F100" s="199" t="s">
        <v>1163</v>
      </c>
      <c r="G100" s="200" t="s">
        <v>177</v>
      </c>
      <c r="H100" s="201">
        <v>4</v>
      </c>
      <c r="I100" s="202"/>
      <c r="J100" s="203">
        <f>ROUND(I100*H100,2)</f>
        <v>0</v>
      </c>
      <c r="K100" s="199" t="s">
        <v>188</v>
      </c>
      <c r="L100" s="45"/>
      <c r="M100" s="204" t="s">
        <v>19</v>
      </c>
      <c r="N100" s="205" t="s">
        <v>47</v>
      </c>
      <c r="O100" s="85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156</v>
      </c>
      <c r="AT100" s="208" t="s">
        <v>138</v>
      </c>
      <c r="AU100" s="208" t="s">
        <v>86</v>
      </c>
      <c r="AY100" s="18" t="s">
        <v>137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84</v>
      </c>
      <c r="BK100" s="209">
        <f>ROUND(I100*H100,2)</f>
        <v>0</v>
      </c>
      <c r="BL100" s="18" t="s">
        <v>156</v>
      </c>
      <c r="BM100" s="208" t="s">
        <v>1164</v>
      </c>
    </row>
    <row r="101" s="2" customFormat="1">
      <c r="A101" s="39"/>
      <c r="B101" s="40"/>
      <c r="C101" s="41"/>
      <c r="D101" s="210" t="s">
        <v>144</v>
      </c>
      <c r="E101" s="41"/>
      <c r="F101" s="211" t="s">
        <v>1165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86</v>
      </c>
    </row>
    <row r="102" s="2" customFormat="1">
      <c r="A102" s="39"/>
      <c r="B102" s="40"/>
      <c r="C102" s="41"/>
      <c r="D102" s="238" t="s">
        <v>191</v>
      </c>
      <c r="E102" s="41"/>
      <c r="F102" s="239" t="s">
        <v>1166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191</v>
      </c>
      <c r="AU102" s="18" t="s">
        <v>86</v>
      </c>
    </row>
    <row r="103" s="2" customFormat="1" ht="16.5" customHeight="1">
      <c r="A103" s="39"/>
      <c r="B103" s="40"/>
      <c r="C103" s="197" t="s">
        <v>215</v>
      </c>
      <c r="D103" s="197" t="s">
        <v>138</v>
      </c>
      <c r="E103" s="198" t="s">
        <v>1167</v>
      </c>
      <c r="F103" s="199" t="s">
        <v>1168</v>
      </c>
      <c r="G103" s="200" t="s">
        <v>177</v>
      </c>
      <c r="H103" s="201">
        <v>4</v>
      </c>
      <c r="I103" s="202"/>
      <c r="J103" s="203">
        <f>ROUND(I103*H103,2)</f>
        <v>0</v>
      </c>
      <c r="K103" s="199" t="s">
        <v>188</v>
      </c>
      <c r="L103" s="45"/>
      <c r="M103" s="204" t="s">
        <v>19</v>
      </c>
      <c r="N103" s="205" t="s">
        <v>47</v>
      </c>
      <c r="O103" s="85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156</v>
      </c>
      <c r="AT103" s="208" t="s">
        <v>138</v>
      </c>
      <c r="AU103" s="208" t="s">
        <v>86</v>
      </c>
      <c r="AY103" s="18" t="s">
        <v>137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84</v>
      </c>
      <c r="BK103" s="209">
        <f>ROUND(I103*H103,2)</f>
        <v>0</v>
      </c>
      <c r="BL103" s="18" t="s">
        <v>156</v>
      </c>
      <c r="BM103" s="208" t="s">
        <v>1169</v>
      </c>
    </row>
    <row r="104" s="2" customFormat="1">
      <c r="A104" s="39"/>
      <c r="B104" s="40"/>
      <c r="C104" s="41"/>
      <c r="D104" s="210" t="s">
        <v>144</v>
      </c>
      <c r="E104" s="41"/>
      <c r="F104" s="211" t="s">
        <v>1170</v>
      </c>
      <c r="G104" s="41"/>
      <c r="H104" s="41"/>
      <c r="I104" s="212"/>
      <c r="J104" s="41"/>
      <c r="K104" s="41"/>
      <c r="L104" s="45"/>
      <c r="M104" s="213"/>
      <c r="N104" s="21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86</v>
      </c>
    </row>
    <row r="105" s="2" customFormat="1">
      <c r="A105" s="39"/>
      <c r="B105" s="40"/>
      <c r="C105" s="41"/>
      <c r="D105" s="238" t="s">
        <v>191</v>
      </c>
      <c r="E105" s="41"/>
      <c r="F105" s="239" t="s">
        <v>1171</v>
      </c>
      <c r="G105" s="41"/>
      <c r="H105" s="41"/>
      <c r="I105" s="212"/>
      <c r="J105" s="41"/>
      <c r="K105" s="41"/>
      <c r="L105" s="45"/>
      <c r="M105" s="213"/>
      <c r="N105" s="21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191</v>
      </c>
      <c r="AU105" s="18" t="s">
        <v>86</v>
      </c>
    </row>
    <row r="106" s="2" customFormat="1" ht="16.5" customHeight="1">
      <c r="A106" s="39"/>
      <c r="B106" s="40"/>
      <c r="C106" s="197" t="s">
        <v>270</v>
      </c>
      <c r="D106" s="197" t="s">
        <v>138</v>
      </c>
      <c r="E106" s="198" t="s">
        <v>1172</v>
      </c>
      <c r="F106" s="199" t="s">
        <v>1173</v>
      </c>
      <c r="G106" s="200" t="s">
        <v>295</v>
      </c>
      <c r="H106" s="201">
        <v>4</v>
      </c>
      <c r="I106" s="202"/>
      <c r="J106" s="203">
        <f>ROUND(I106*H106,2)</f>
        <v>0</v>
      </c>
      <c r="K106" s="199" t="s">
        <v>188</v>
      </c>
      <c r="L106" s="45"/>
      <c r="M106" s="204" t="s">
        <v>19</v>
      </c>
      <c r="N106" s="205" t="s">
        <v>47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156</v>
      </c>
      <c r="AT106" s="208" t="s">
        <v>138</v>
      </c>
      <c r="AU106" s="208" t="s">
        <v>86</v>
      </c>
      <c r="AY106" s="18" t="s">
        <v>137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84</v>
      </c>
      <c r="BK106" s="209">
        <f>ROUND(I106*H106,2)</f>
        <v>0</v>
      </c>
      <c r="BL106" s="18" t="s">
        <v>156</v>
      </c>
      <c r="BM106" s="208" t="s">
        <v>1174</v>
      </c>
    </row>
    <row r="107" s="2" customFormat="1">
      <c r="A107" s="39"/>
      <c r="B107" s="40"/>
      <c r="C107" s="41"/>
      <c r="D107" s="210" t="s">
        <v>144</v>
      </c>
      <c r="E107" s="41"/>
      <c r="F107" s="211" t="s">
        <v>1175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86</v>
      </c>
    </row>
    <row r="108" s="2" customFormat="1">
      <c r="A108" s="39"/>
      <c r="B108" s="40"/>
      <c r="C108" s="41"/>
      <c r="D108" s="238" t="s">
        <v>191</v>
      </c>
      <c r="E108" s="41"/>
      <c r="F108" s="239" t="s">
        <v>1176</v>
      </c>
      <c r="G108" s="41"/>
      <c r="H108" s="41"/>
      <c r="I108" s="212"/>
      <c r="J108" s="41"/>
      <c r="K108" s="41"/>
      <c r="L108" s="45"/>
      <c r="M108" s="213"/>
      <c r="N108" s="21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191</v>
      </c>
      <c r="AU108" s="18" t="s">
        <v>86</v>
      </c>
    </row>
    <row r="109" s="2" customFormat="1" ht="16.5" customHeight="1">
      <c r="A109" s="39"/>
      <c r="B109" s="40"/>
      <c r="C109" s="197" t="s">
        <v>278</v>
      </c>
      <c r="D109" s="197" t="s">
        <v>138</v>
      </c>
      <c r="E109" s="198" t="s">
        <v>1172</v>
      </c>
      <c r="F109" s="199" t="s">
        <v>1173</v>
      </c>
      <c r="G109" s="200" t="s">
        <v>295</v>
      </c>
      <c r="H109" s="201">
        <v>20</v>
      </c>
      <c r="I109" s="202"/>
      <c r="J109" s="203">
        <f>ROUND(I109*H109,2)</f>
        <v>0</v>
      </c>
      <c r="K109" s="199" t="s">
        <v>188</v>
      </c>
      <c r="L109" s="45"/>
      <c r="M109" s="204" t="s">
        <v>19</v>
      </c>
      <c r="N109" s="205" t="s">
        <v>47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156</v>
      </c>
      <c r="AT109" s="208" t="s">
        <v>138</v>
      </c>
      <c r="AU109" s="208" t="s">
        <v>86</v>
      </c>
      <c r="AY109" s="18" t="s">
        <v>137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84</v>
      </c>
      <c r="BK109" s="209">
        <f>ROUND(I109*H109,2)</f>
        <v>0</v>
      </c>
      <c r="BL109" s="18" t="s">
        <v>156</v>
      </c>
      <c r="BM109" s="208" t="s">
        <v>1177</v>
      </c>
    </row>
    <row r="110" s="2" customFormat="1">
      <c r="A110" s="39"/>
      <c r="B110" s="40"/>
      <c r="C110" s="41"/>
      <c r="D110" s="210" t="s">
        <v>144</v>
      </c>
      <c r="E110" s="41"/>
      <c r="F110" s="211" t="s">
        <v>1175</v>
      </c>
      <c r="G110" s="41"/>
      <c r="H110" s="41"/>
      <c r="I110" s="212"/>
      <c r="J110" s="41"/>
      <c r="K110" s="41"/>
      <c r="L110" s="45"/>
      <c r="M110" s="213"/>
      <c r="N110" s="21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86</v>
      </c>
    </row>
    <row r="111" s="2" customFormat="1">
      <c r="A111" s="39"/>
      <c r="B111" s="40"/>
      <c r="C111" s="41"/>
      <c r="D111" s="238" t="s">
        <v>191</v>
      </c>
      <c r="E111" s="41"/>
      <c r="F111" s="239" t="s">
        <v>1176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191</v>
      </c>
      <c r="AU111" s="18" t="s">
        <v>86</v>
      </c>
    </row>
    <row r="112" s="12" customFormat="1">
      <c r="A112" s="12"/>
      <c r="B112" s="215"/>
      <c r="C112" s="216"/>
      <c r="D112" s="210" t="s">
        <v>145</v>
      </c>
      <c r="E112" s="217" t="s">
        <v>19</v>
      </c>
      <c r="F112" s="218" t="s">
        <v>1178</v>
      </c>
      <c r="G112" s="216"/>
      <c r="H112" s="219">
        <v>20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5" t="s">
        <v>145</v>
      </c>
      <c r="AU112" s="225" t="s">
        <v>86</v>
      </c>
      <c r="AV112" s="12" t="s">
        <v>86</v>
      </c>
      <c r="AW112" s="12" t="s">
        <v>37</v>
      </c>
      <c r="AX112" s="12" t="s">
        <v>84</v>
      </c>
      <c r="AY112" s="225" t="s">
        <v>137</v>
      </c>
    </row>
    <row r="113" s="2" customFormat="1" ht="16.5" customHeight="1">
      <c r="A113" s="39"/>
      <c r="B113" s="40"/>
      <c r="C113" s="265" t="s">
        <v>213</v>
      </c>
      <c r="D113" s="265" t="s">
        <v>349</v>
      </c>
      <c r="E113" s="266" t="s">
        <v>1179</v>
      </c>
      <c r="F113" s="267" t="s">
        <v>1180</v>
      </c>
      <c r="G113" s="268" t="s">
        <v>177</v>
      </c>
      <c r="H113" s="269">
        <v>2</v>
      </c>
      <c r="I113" s="270"/>
      <c r="J113" s="271">
        <f>ROUND(I113*H113,2)</f>
        <v>0</v>
      </c>
      <c r="K113" s="267" t="s">
        <v>19</v>
      </c>
      <c r="L113" s="272"/>
      <c r="M113" s="273" t="s">
        <v>19</v>
      </c>
      <c r="N113" s="274" t="s">
        <v>47</v>
      </c>
      <c r="O113" s="85"/>
      <c r="P113" s="206">
        <f>O113*H113</f>
        <v>0</v>
      </c>
      <c r="Q113" s="206">
        <v>3.0000000000000001E-05</v>
      </c>
      <c r="R113" s="206">
        <f>Q113*H113</f>
        <v>6.0000000000000002E-05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278</v>
      </c>
      <c r="AT113" s="208" t="s">
        <v>349</v>
      </c>
      <c r="AU113" s="208" t="s">
        <v>86</v>
      </c>
      <c r="AY113" s="18" t="s">
        <v>137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84</v>
      </c>
      <c r="BK113" s="209">
        <f>ROUND(I113*H113,2)</f>
        <v>0</v>
      </c>
      <c r="BL113" s="18" t="s">
        <v>156</v>
      </c>
      <c r="BM113" s="208" t="s">
        <v>1181</v>
      </c>
    </row>
    <row r="114" s="2" customFormat="1">
      <c r="A114" s="39"/>
      <c r="B114" s="40"/>
      <c r="C114" s="41"/>
      <c r="D114" s="210" t="s">
        <v>144</v>
      </c>
      <c r="E114" s="41"/>
      <c r="F114" s="211" t="s">
        <v>1180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86</v>
      </c>
    </row>
    <row r="115" s="2" customFormat="1" ht="16.5" customHeight="1">
      <c r="A115" s="39"/>
      <c r="B115" s="40"/>
      <c r="C115" s="265" t="s">
        <v>292</v>
      </c>
      <c r="D115" s="265" t="s">
        <v>349</v>
      </c>
      <c r="E115" s="266" t="s">
        <v>1182</v>
      </c>
      <c r="F115" s="267" t="s">
        <v>1183</v>
      </c>
      <c r="G115" s="268" t="s">
        <v>177</v>
      </c>
      <c r="H115" s="269">
        <v>1</v>
      </c>
      <c r="I115" s="270"/>
      <c r="J115" s="271">
        <f>ROUND(I115*H115,2)</f>
        <v>0</v>
      </c>
      <c r="K115" s="267" t="s">
        <v>19</v>
      </c>
      <c r="L115" s="272"/>
      <c r="M115" s="273" t="s">
        <v>19</v>
      </c>
      <c r="N115" s="274" t="s">
        <v>47</v>
      </c>
      <c r="O115" s="85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8" t="s">
        <v>278</v>
      </c>
      <c r="AT115" s="208" t="s">
        <v>349</v>
      </c>
      <c r="AU115" s="208" t="s">
        <v>86</v>
      </c>
      <c r="AY115" s="18" t="s">
        <v>137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8" t="s">
        <v>84</v>
      </c>
      <c r="BK115" s="209">
        <f>ROUND(I115*H115,2)</f>
        <v>0</v>
      </c>
      <c r="BL115" s="18" t="s">
        <v>156</v>
      </c>
      <c r="BM115" s="208" t="s">
        <v>1184</v>
      </c>
    </row>
    <row r="116" s="2" customFormat="1">
      <c r="A116" s="39"/>
      <c r="B116" s="40"/>
      <c r="C116" s="41"/>
      <c r="D116" s="210" t="s">
        <v>144</v>
      </c>
      <c r="E116" s="41"/>
      <c r="F116" s="211" t="s">
        <v>1183</v>
      </c>
      <c r="G116" s="41"/>
      <c r="H116" s="41"/>
      <c r="I116" s="212"/>
      <c r="J116" s="41"/>
      <c r="K116" s="41"/>
      <c r="L116" s="45"/>
      <c r="M116" s="213"/>
      <c r="N116" s="21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86</v>
      </c>
    </row>
    <row r="117" s="2" customFormat="1" ht="16.5" customHeight="1">
      <c r="A117" s="39"/>
      <c r="B117" s="40"/>
      <c r="C117" s="265" t="s">
        <v>304</v>
      </c>
      <c r="D117" s="265" t="s">
        <v>349</v>
      </c>
      <c r="E117" s="266" t="s">
        <v>1185</v>
      </c>
      <c r="F117" s="267" t="s">
        <v>1186</v>
      </c>
      <c r="G117" s="268" t="s">
        <v>177</v>
      </c>
      <c r="H117" s="269">
        <v>1</v>
      </c>
      <c r="I117" s="270"/>
      <c r="J117" s="271">
        <f>ROUND(I117*H117,2)</f>
        <v>0</v>
      </c>
      <c r="K117" s="267" t="s">
        <v>19</v>
      </c>
      <c r="L117" s="272"/>
      <c r="M117" s="273" t="s">
        <v>19</v>
      </c>
      <c r="N117" s="274" t="s">
        <v>47</v>
      </c>
      <c r="O117" s="85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278</v>
      </c>
      <c r="AT117" s="208" t="s">
        <v>349</v>
      </c>
      <c r="AU117" s="208" t="s">
        <v>86</v>
      </c>
      <c r="AY117" s="18" t="s">
        <v>137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84</v>
      </c>
      <c r="BK117" s="209">
        <f>ROUND(I117*H117,2)</f>
        <v>0</v>
      </c>
      <c r="BL117" s="18" t="s">
        <v>156</v>
      </c>
      <c r="BM117" s="208" t="s">
        <v>1187</v>
      </c>
    </row>
    <row r="118" s="2" customFormat="1">
      <c r="A118" s="39"/>
      <c r="B118" s="40"/>
      <c r="C118" s="41"/>
      <c r="D118" s="210" t="s">
        <v>144</v>
      </c>
      <c r="E118" s="41"/>
      <c r="F118" s="211" t="s">
        <v>1186</v>
      </c>
      <c r="G118" s="41"/>
      <c r="H118" s="41"/>
      <c r="I118" s="212"/>
      <c r="J118" s="41"/>
      <c r="K118" s="41"/>
      <c r="L118" s="45"/>
      <c r="M118" s="226"/>
      <c r="N118" s="227"/>
      <c r="O118" s="228"/>
      <c r="P118" s="228"/>
      <c r="Q118" s="228"/>
      <c r="R118" s="228"/>
      <c r="S118" s="228"/>
      <c r="T118" s="22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86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YJLp+ceyaPDVOPvQ2VUaROgjefGg0f4TGMBcflcSSHxpSLOSOTpLZoE5bxTE/1c1x/lkmV+dB39Dsa9JhoRs3w==" hashValue="r2nWcBbH1si4JZRguUDtjuDdmmpKrwiGAFwvPjfWMxs2V3kWz6O55AlD2QBPSPT8raAvpMMkR2/OkH5XB9uTxQ==" algorithmName="SHA-512" password="CC35"/>
  <autoFilter ref="C80:K11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3_01/162351103"/>
    <hyperlink ref="F90" r:id="rId2" display="https://podminky.urs.cz/item/CS_URS_2023_01/162751117"/>
    <hyperlink ref="F94" r:id="rId3" display="https://podminky.urs.cz/item/CS_URS_2023_01/171201221"/>
    <hyperlink ref="F98" r:id="rId4" display="https://podminky.urs.cz/item/CS_URS_2023_01/171251201"/>
    <hyperlink ref="F102" r:id="rId5" display="https://podminky.urs.cz/item/CS_URS_2023_01/183101321"/>
    <hyperlink ref="F105" r:id="rId6" display="https://podminky.urs.cz/item/CS_URS_2023_01/184201111"/>
    <hyperlink ref="F108" r:id="rId7" display="https://podminky.urs.cz/item/CS_URS_2023_01/185851129"/>
    <hyperlink ref="F111" r:id="rId8" display="https://podminky.urs.cz/item/CS_URS_2023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1188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1189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1190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1191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1192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1193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1194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1195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1196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1197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1198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83</v>
      </c>
      <c r="F18" s="286" t="s">
        <v>1199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1200</v>
      </c>
      <c r="F19" s="286" t="s">
        <v>1201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1202</v>
      </c>
      <c r="F20" s="286" t="s">
        <v>1203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1204</v>
      </c>
      <c r="F21" s="286" t="s">
        <v>1205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1206</v>
      </c>
      <c r="F22" s="286" t="s">
        <v>1207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1208</v>
      </c>
      <c r="F23" s="286" t="s">
        <v>1209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1210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1211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1212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1213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1214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1215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1216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1217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1218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122</v>
      </c>
      <c r="F36" s="286"/>
      <c r="G36" s="286" t="s">
        <v>1219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1220</v>
      </c>
      <c r="F37" s="286"/>
      <c r="G37" s="286" t="s">
        <v>1221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57</v>
      </c>
      <c r="F38" s="286"/>
      <c r="G38" s="286" t="s">
        <v>1222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58</v>
      </c>
      <c r="F39" s="286"/>
      <c r="G39" s="286" t="s">
        <v>1223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123</v>
      </c>
      <c r="F40" s="286"/>
      <c r="G40" s="286" t="s">
        <v>1224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124</v>
      </c>
      <c r="F41" s="286"/>
      <c r="G41" s="286" t="s">
        <v>1225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1226</v>
      </c>
      <c r="F42" s="286"/>
      <c r="G42" s="286" t="s">
        <v>1227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1228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1229</v>
      </c>
      <c r="F44" s="286"/>
      <c r="G44" s="286" t="s">
        <v>1230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126</v>
      </c>
      <c r="F45" s="286"/>
      <c r="G45" s="286" t="s">
        <v>1231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1232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1233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1234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1235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1236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1237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1238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1239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1240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1241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1242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1243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1244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1245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1246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1247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1248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1249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1250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1251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1252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1253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1254</v>
      </c>
      <c r="D76" s="304"/>
      <c r="E76" s="304"/>
      <c r="F76" s="304" t="s">
        <v>1255</v>
      </c>
      <c r="G76" s="305"/>
      <c r="H76" s="304" t="s">
        <v>58</v>
      </c>
      <c r="I76" s="304" t="s">
        <v>61</v>
      </c>
      <c r="J76" s="304" t="s">
        <v>1256</v>
      </c>
      <c r="K76" s="303"/>
    </row>
    <row r="77" s="1" customFormat="1" ht="17.25" customHeight="1">
      <c r="B77" s="301"/>
      <c r="C77" s="306" t="s">
        <v>1257</v>
      </c>
      <c r="D77" s="306"/>
      <c r="E77" s="306"/>
      <c r="F77" s="307" t="s">
        <v>1258</v>
      </c>
      <c r="G77" s="308"/>
      <c r="H77" s="306"/>
      <c r="I77" s="306"/>
      <c r="J77" s="306" t="s">
        <v>1259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57</v>
      </c>
      <c r="D79" s="311"/>
      <c r="E79" s="311"/>
      <c r="F79" s="312" t="s">
        <v>1260</v>
      </c>
      <c r="G79" s="313"/>
      <c r="H79" s="289" t="s">
        <v>1261</v>
      </c>
      <c r="I79" s="289" t="s">
        <v>1262</v>
      </c>
      <c r="J79" s="289">
        <v>20</v>
      </c>
      <c r="K79" s="303"/>
    </row>
    <row r="80" s="1" customFormat="1" ht="15" customHeight="1">
      <c r="B80" s="301"/>
      <c r="C80" s="289" t="s">
        <v>1263</v>
      </c>
      <c r="D80" s="289"/>
      <c r="E80" s="289"/>
      <c r="F80" s="312" t="s">
        <v>1260</v>
      </c>
      <c r="G80" s="313"/>
      <c r="H80" s="289" t="s">
        <v>1264</v>
      </c>
      <c r="I80" s="289" t="s">
        <v>1262</v>
      </c>
      <c r="J80" s="289">
        <v>120</v>
      </c>
      <c r="K80" s="303"/>
    </row>
    <row r="81" s="1" customFormat="1" ht="15" customHeight="1">
      <c r="B81" s="314"/>
      <c r="C81" s="289" t="s">
        <v>1265</v>
      </c>
      <c r="D81" s="289"/>
      <c r="E81" s="289"/>
      <c r="F81" s="312" t="s">
        <v>1266</v>
      </c>
      <c r="G81" s="313"/>
      <c r="H81" s="289" t="s">
        <v>1267</v>
      </c>
      <c r="I81" s="289" t="s">
        <v>1262</v>
      </c>
      <c r="J81" s="289">
        <v>50</v>
      </c>
      <c r="K81" s="303"/>
    </row>
    <row r="82" s="1" customFormat="1" ht="15" customHeight="1">
      <c r="B82" s="314"/>
      <c r="C82" s="289" t="s">
        <v>1268</v>
      </c>
      <c r="D82" s="289"/>
      <c r="E82" s="289"/>
      <c r="F82" s="312" t="s">
        <v>1260</v>
      </c>
      <c r="G82" s="313"/>
      <c r="H82" s="289" t="s">
        <v>1269</v>
      </c>
      <c r="I82" s="289" t="s">
        <v>1270</v>
      </c>
      <c r="J82" s="289"/>
      <c r="K82" s="303"/>
    </row>
    <row r="83" s="1" customFormat="1" ht="15" customHeight="1">
      <c r="B83" s="314"/>
      <c r="C83" s="315" t="s">
        <v>1271</v>
      </c>
      <c r="D83" s="315"/>
      <c r="E83" s="315"/>
      <c r="F83" s="316" t="s">
        <v>1266</v>
      </c>
      <c r="G83" s="315"/>
      <c r="H83" s="315" t="s">
        <v>1272</v>
      </c>
      <c r="I83" s="315" t="s">
        <v>1262</v>
      </c>
      <c r="J83" s="315">
        <v>15</v>
      </c>
      <c r="K83" s="303"/>
    </row>
    <row r="84" s="1" customFormat="1" ht="15" customHeight="1">
      <c r="B84" s="314"/>
      <c r="C84" s="315" t="s">
        <v>1273</v>
      </c>
      <c r="D84" s="315"/>
      <c r="E84" s="315"/>
      <c r="F84" s="316" t="s">
        <v>1266</v>
      </c>
      <c r="G84" s="315"/>
      <c r="H84" s="315" t="s">
        <v>1274</v>
      </c>
      <c r="I84" s="315" t="s">
        <v>1262</v>
      </c>
      <c r="J84" s="315">
        <v>15</v>
      </c>
      <c r="K84" s="303"/>
    </row>
    <row r="85" s="1" customFormat="1" ht="15" customHeight="1">
      <c r="B85" s="314"/>
      <c r="C85" s="315" t="s">
        <v>1275</v>
      </c>
      <c r="D85" s="315"/>
      <c r="E85" s="315"/>
      <c r="F85" s="316" t="s">
        <v>1266</v>
      </c>
      <c r="G85" s="315"/>
      <c r="H85" s="315" t="s">
        <v>1276</v>
      </c>
      <c r="I85" s="315" t="s">
        <v>1262</v>
      </c>
      <c r="J85" s="315">
        <v>20</v>
      </c>
      <c r="K85" s="303"/>
    </row>
    <row r="86" s="1" customFormat="1" ht="15" customHeight="1">
      <c r="B86" s="314"/>
      <c r="C86" s="315" t="s">
        <v>1277</v>
      </c>
      <c r="D86" s="315"/>
      <c r="E86" s="315"/>
      <c r="F86" s="316" t="s">
        <v>1266</v>
      </c>
      <c r="G86" s="315"/>
      <c r="H86" s="315" t="s">
        <v>1278</v>
      </c>
      <c r="I86" s="315" t="s">
        <v>1262</v>
      </c>
      <c r="J86" s="315">
        <v>20</v>
      </c>
      <c r="K86" s="303"/>
    </row>
    <row r="87" s="1" customFormat="1" ht="15" customHeight="1">
      <c r="B87" s="314"/>
      <c r="C87" s="289" t="s">
        <v>1279</v>
      </c>
      <c r="D87" s="289"/>
      <c r="E87" s="289"/>
      <c r="F87" s="312" t="s">
        <v>1266</v>
      </c>
      <c r="G87" s="313"/>
      <c r="H87" s="289" t="s">
        <v>1280</v>
      </c>
      <c r="I87" s="289" t="s">
        <v>1262</v>
      </c>
      <c r="J87" s="289">
        <v>50</v>
      </c>
      <c r="K87" s="303"/>
    </row>
    <row r="88" s="1" customFormat="1" ht="15" customHeight="1">
      <c r="B88" s="314"/>
      <c r="C88" s="289" t="s">
        <v>1281</v>
      </c>
      <c r="D88" s="289"/>
      <c r="E88" s="289"/>
      <c r="F88" s="312" t="s">
        <v>1266</v>
      </c>
      <c r="G88" s="313"/>
      <c r="H88" s="289" t="s">
        <v>1282</v>
      </c>
      <c r="I88" s="289" t="s">
        <v>1262</v>
      </c>
      <c r="J88" s="289">
        <v>20</v>
      </c>
      <c r="K88" s="303"/>
    </row>
    <row r="89" s="1" customFormat="1" ht="15" customHeight="1">
      <c r="B89" s="314"/>
      <c r="C89" s="289" t="s">
        <v>1283</v>
      </c>
      <c r="D89" s="289"/>
      <c r="E89" s="289"/>
      <c r="F89" s="312" t="s">
        <v>1266</v>
      </c>
      <c r="G89" s="313"/>
      <c r="H89" s="289" t="s">
        <v>1284</v>
      </c>
      <c r="I89" s="289" t="s">
        <v>1262</v>
      </c>
      <c r="J89" s="289">
        <v>20</v>
      </c>
      <c r="K89" s="303"/>
    </row>
    <row r="90" s="1" customFormat="1" ht="15" customHeight="1">
      <c r="B90" s="314"/>
      <c r="C90" s="289" t="s">
        <v>1285</v>
      </c>
      <c r="D90" s="289"/>
      <c r="E90" s="289"/>
      <c r="F90" s="312" t="s">
        <v>1266</v>
      </c>
      <c r="G90" s="313"/>
      <c r="H90" s="289" t="s">
        <v>1286</v>
      </c>
      <c r="I90" s="289" t="s">
        <v>1262</v>
      </c>
      <c r="J90" s="289">
        <v>50</v>
      </c>
      <c r="K90" s="303"/>
    </row>
    <row r="91" s="1" customFormat="1" ht="15" customHeight="1">
      <c r="B91" s="314"/>
      <c r="C91" s="289" t="s">
        <v>1287</v>
      </c>
      <c r="D91" s="289"/>
      <c r="E91" s="289"/>
      <c r="F91" s="312" t="s">
        <v>1266</v>
      </c>
      <c r="G91" s="313"/>
      <c r="H91" s="289" t="s">
        <v>1287</v>
      </c>
      <c r="I91" s="289" t="s">
        <v>1262</v>
      </c>
      <c r="J91" s="289">
        <v>50</v>
      </c>
      <c r="K91" s="303"/>
    </row>
    <row r="92" s="1" customFormat="1" ht="15" customHeight="1">
      <c r="B92" s="314"/>
      <c r="C92" s="289" t="s">
        <v>1288</v>
      </c>
      <c r="D92" s="289"/>
      <c r="E92" s="289"/>
      <c r="F92" s="312" t="s">
        <v>1266</v>
      </c>
      <c r="G92" s="313"/>
      <c r="H92" s="289" t="s">
        <v>1289</v>
      </c>
      <c r="I92" s="289" t="s">
        <v>1262</v>
      </c>
      <c r="J92" s="289">
        <v>255</v>
      </c>
      <c r="K92" s="303"/>
    </row>
    <row r="93" s="1" customFormat="1" ht="15" customHeight="1">
      <c r="B93" s="314"/>
      <c r="C93" s="289" t="s">
        <v>1290</v>
      </c>
      <c r="D93" s="289"/>
      <c r="E93" s="289"/>
      <c r="F93" s="312" t="s">
        <v>1260</v>
      </c>
      <c r="G93" s="313"/>
      <c r="H93" s="289" t="s">
        <v>1291</v>
      </c>
      <c r="I93" s="289" t="s">
        <v>1292</v>
      </c>
      <c r="J93" s="289"/>
      <c r="K93" s="303"/>
    </row>
    <row r="94" s="1" customFormat="1" ht="15" customHeight="1">
      <c r="B94" s="314"/>
      <c r="C94" s="289" t="s">
        <v>1293</v>
      </c>
      <c r="D94" s="289"/>
      <c r="E94" s="289"/>
      <c r="F94" s="312" t="s">
        <v>1260</v>
      </c>
      <c r="G94" s="313"/>
      <c r="H94" s="289" t="s">
        <v>1294</v>
      </c>
      <c r="I94" s="289" t="s">
        <v>1295</v>
      </c>
      <c r="J94" s="289"/>
      <c r="K94" s="303"/>
    </row>
    <row r="95" s="1" customFormat="1" ht="15" customHeight="1">
      <c r="B95" s="314"/>
      <c r="C95" s="289" t="s">
        <v>1296</v>
      </c>
      <c r="D95" s="289"/>
      <c r="E95" s="289"/>
      <c r="F95" s="312" t="s">
        <v>1260</v>
      </c>
      <c r="G95" s="313"/>
      <c r="H95" s="289" t="s">
        <v>1296</v>
      </c>
      <c r="I95" s="289" t="s">
        <v>1295</v>
      </c>
      <c r="J95" s="289"/>
      <c r="K95" s="303"/>
    </row>
    <row r="96" s="1" customFormat="1" ht="15" customHeight="1">
      <c r="B96" s="314"/>
      <c r="C96" s="289" t="s">
        <v>42</v>
      </c>
      <c r="D96" s="289"/>
      <c r="E96" s="289"/>
      <c r="F96" s="312" t="s">
        <v>1260</v>
      </c>
      <c r="G96" s="313"/>
      <c r="H96" s="289" t="s">
        <v>1297</v>
      </c>
      <c r="I96" s="289" t="s">
        <v>1295</v>
      </c>
      <c r="J96" s="289"/>
      <c r="K96" s="303"/>
    </row>
    <row r="97" s="1" customFormat="1" ht="15" customHeight="1">
      <c r="B97" s="314"/>
      <c r="C97" s="289" t="s">
        <v>52</v>
      </c>
      <c r="D97" s="289"/>
      <c r="E97" s="289"/>
      <c r="F97" s="312" t="s">
        <v>1260</v>
      </c>
      <c r="G97" s="313"/>
      <c r="H97" s="289" t="s">
        <v>1298</v>
      </c>
      <c r="I97" s="289" t="s">
        <v>1295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1299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1254</v>
      </c>
      <c r="D103" s="304"/>
      <c r="E103" s="304"/>
      <c r="F103" s="304" t="s">
        <v>1255</v>
      </c>
      <c r="G103" s="305"/>
      <c r="H103" s="304" t="s">
        <v>58</v>
      </c>
      <c r="I103" s="304" t="s">
        <v>61</v>
      </c>
      <c r="J103" s="304" t="s">
        <v>1256</v>
      </c>
      <c r="K103" s="303"/>
    </row>
    <row r="104" s="1" customFormat="1" ht="17.25" customHeight="1">
      <c r="B104" s="301"/>
      <c r="C104" s="306" t="s">
        <v>1257</v>
      </c>
      <c r="D104" s="306"/>
      <c r="E104" s="306"/>
      <c r="F104" s="307" t="s">
        <v>1258</v>
      </c>
      <c r="G104" s="308"/>
      <c r="H104" s="306"/>
      <c r="I104" s="306"/>
      <c r="J104" s="306" t="s">
        <v>1259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57</v>
      </c>
      <c r="D106" s="311"/>
      <c r="E106" s="311"/>
      <c r="F106" s="312" t="s">
        <v>1260</v>
      </c>
      <c r="G106" s="289"/>
      <c r="H106" s="289" t="s">
        <v>1300</v>
      </c>
      <c r="I106" s="289" t="s">
        <v>1262</v>
      </c>
      <c r="J106" s="289">
        <v>20</v>
      </c>
      <c r="K106" s="303"/>
    </row>
    <row r="107" s="1" customFormat="1" ht="15" customHeight="1">
      <c r="B107" s="301"/>
      <c r="C107" s="289" t="s">
        <v>1263</v>
      </c>
      <c r="D107" s="289"/>
      <c r="E107" s="289"/>
      <c r="F107" s="312" t="s">
        <v>1260</v>
      </c>
      <c r="G107" s="289"/>
      <c r="H107" s="289" t="s">
        <v>1300</v>
      </c>
      <c r="I107" s="289" t="s">
        <v>1262</v>
      </c>
      <c r="J107" s="289">
        <v>120</v>
      </c>
      <c r="K107" s="303"/>
    </row>
    <row r="108" s="1" customFormat="1" ht="15" customHeight="1">
      <c r="B108" s="314"/>
      <c r="C108" s="289" t="s">
        <v>1265</v>
      </c>
      <c r="D108" s="289"/>
      <c r="E108" s="289"/>
      <c r="F108" s="312" t="s">
        <v>1266</v>
      </c>
      <c r="G108" s="289"/>
      <c r="H108" s="289" t="s">
        <v>1300</v>
      </c>
      <c r="I108" s="289" t="s">
        <v>1262</v>
      </c>
      <c r="J108" s="289">
        <v>50</v>
      </c>
      <c r="K108" s="303"/>
    </row>
    <row r="109" s="1" customFormat="1" ht="15" customHeight="1">
      <c r="B109" s="314"/>
      <c r="C109" s="289" t="s">
        <v>1268</v>
      </c>
      <c r="D109" s="289"/>
      <c r="E109" s="289"/>
      <c r="F109" s="312" t="s">
        <v>1260</v>
      </c>
      <c r="G109" s="289"/>
      <c r="H109" s="289" t="s">
        <v>1300</v>
      </c>
      <c r="I109" s="289" t="s">
        <v>1270</v>
      </c>
      <c r="J109" s="289"/>
      <c r="K109" s="303"/>
    </row>
    <row r="110" s="1" customFormat="1" ht="15" customHeight="1">
      <c r="B110" s="314"/>
      <c r="C110" s="289" t="s">
        <v>1279</v>
      </c>
      <c r="D110" s="289"/>
      <c r="E110" s="289"/>
      <c r="F110" s="312" t="s">
        <v>1266</v>
      </c>
      <c r="G110" s="289"/>
      <c r="H110" s="289" t="s">
        <v>1300</v>
      </c>
      <c r="I110" s="289" t="s">
        <v>1262</v>
      </c>
      <c r="J110" s="289">
        <v>50</v>
      </c>
      <c r="K110" s="303"/>
    </row>
    <row r="111" s="1" customFormat="1" ht="15" customHeight="1">
      <c r="B111" s="314"/>
      <c r="C111" s="289" t="s">
        <v>1287</v>
      </c>
      <c r="D111" s="289"/>
      <c r="E111" s="289"/>
      <c r="F111" s="312" t="s">
        <v>1266</v>
      </c>
      <c r="G111" s="289"/>
      <c r="H111" s="289" t="s">
        <v>1300</v>
      </c>
      <c r="I111" s="289" t="s">
        <v>1262</v>
      </c>
      <c r="J111" s="289">
        <v>50</v>
      </c>
      <c r="K111" s="303"/>
    </row>
    <row r="112" s="1" customFormat="1" ht="15" customHeight="1">
      <c r="B112" s="314"/>
      <c r="C112" s="289" t="s">
        <v>1285</v>
      </c>
      <c r="D112" s="289"/>
      <c r="E112" s="289"/>
      <c r="F112" s="312" t="s">
        <v>1266</v>
      </c>
      <c r="G112" s="289"/>
      <c r="H112" s="289" t="s">
        <v>1300</v>
      </c>
      <c r="I112" s="289" t="s">
        <v>1262</v>
      </c>
      <c r="J112" s="289">
        <v>50</v>
      </c>
      <c r="K112" s="303"/>
    </row>
    <row r="113" s="1" customFormat="1" ht="15" customHeight="1">
      <c r="B113" s="314"/>
      <c r="C113" s="289" t="s">
        <v>57</v>
      </c>
      <c r="D113" s="289"/>
      <c r="E113" s="289"/>
      <c r="F113" s="312" t="s">
        <v>1260</v>
      </c>
      <c r="G113" s="289"/>
      <c r="H113" s="289" t="s">
        <v>1301</v>
      </c>
      <c r="I113" s="289" t="s">
        <v>1262</v>
      </c>
      <c r="J113" s="289">
        <v>20</v>
      </c>
      <c r="K113" s="303"/>
    </row>
    <row r="114" s="1" customFormat="1" ht="15" customHeight="1">
      <c r="B114" s="314"/>
      <c r="C114" s="289" t="s">
        <v>1302</v>
      </c>
      <c r="D114" s="289"/>
      <c r="E114" s="289"/>
      <c r="F114" s="312" t="s">
        <v>1260</v>
      </c>
      <c r="G114" s="289"/>
      <c r="H114" s="289" t="s">
        <v>1303</v>
      </c>
      <c r="I114" s="289" t="s">
        <v>1262</v>
      </c>
      <c r="J114" s="289">
        <v>120</v>
      </c>
      <c r="K114" s="303"/>
    </row>
    <row r="115" s="1" customFormat="1" ht="15" customHeight="1">
      <c r="B115" s="314"/>
      <c r="C115" s="289" t="s">
        <v>42</v>
      </c>
      <c r="D115" s="289"/>
      <c r="E115" s="289"/>
      <c r="F115" s="312" t="s">
        <v>1260</v>
      </c>
      <c r="G115" s="289"/>
      <c r="H115" s="289" t="s">
        <v>1304</v>
      </c>
      <c r="I115" s="289" t="s">
        <v>1295</v>
      </c>
      <c r="J115" s="289"/>
      <c r="K115" s="303"/>
    </row>
    <row r="116" s="1" customFormat="1" ht="15" customHeight="1">
      <c r="B116" s="314"/>
      <c r="C116" s="289" t="s">
        <v>52</v>
      </c>
      <c r="D116" s="289"/>
      <c r="E116" s="289"/>
      <c r="F116" s="312" t="s">
        <v>1260</v>
      </c>
      <c r="G116" s="289"/>
      <c r="H116" s="289" t="s">
        <v>1305</v>
      </c>
      <c r="I116" s="289" t="s">
        <v>1295</v>
      </c>
      <c r="J116" s="289"/>
      <c r="K116" s="303"/>
    </row>
    <row r="117" s="1" customFormat="1" ht="15" customHeight="1">
      <c r="B117" s="314"/>
      <c r="C117" s="289" t="s">
        <v>61</v>
      </c>
      <c r="D117" s="289"/>
      <c r="E117" s="289"/>
      <c r="F117" s="312" t="s">
        <v>1260</v>
      </c>
      <c r="G117" s="289"/>
      <c r="H117" s="289" t="s">
        <v>1306</v>
      </c>
      <c r="I117" s="289" t="s">
        <v>1307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1308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1254</v>
      </c>
      <c r="D123" s="304"/>
      <c r="E123" s="304"/>
      <c r="F123" s="304" t="s">
        <v>1255</v>
      </c>
      <c r="G123" s="305"/>
      <c r="H123" s="304" t="s">
        <v>58</v>
      </c>
      <c r="I123" s="304" t="s">
        <v>61</v>
      </c>
      <c r="J123" s="304" t="s">
        <v>1256</v>
      </c>
      <c r="K123" s="333"/>
    </row>
    <row r="124" s="1" customFormat="1" ht="17.25" customHeight="1">
      <c r="B124" s="332"/>
      <c r="C124" s="306" t="s">
        <v>1257</v>
      </c>
      <c r="D124" s="306"/>
      <c r="E124" s="306"/>
      <c r="F124" s="307" t="s">
        <v>1258</v>
      </c>
      <c r="G124" s="308"/>
      <c r="H124" s="306"/>
      <c r="I124" s="306"/>
      <c r="J124" s="306" t="s">
        <v>1259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1263</v>
      </c>
      <c r="D126" s="311"/>
      <c r="E126" s="311"/>
      <c r="F126" s="312" t="s">
        <v>1260</v>
      </c>
      <c r="G126" s="289"/>
      <c r="H126" s="289" t="s">
        <v>1300</v>
      </c>
      <c r="I126" s="289" t="s">
        <v>1262</v>
      </c>
      <c r="J126" s="289">
        <v>120</v>
      </c>
      <c r="K126" s="337"/>
    </row>
    <row r="127" s="1" customFormat="1" ht="15" customHeight="1">
      <c r="B127" s="334"/>
      <c r="C127" s="289" t="s">
        <v>1309</v>
      </c>
      <c r="D127" s="289"/>
      <c r="E127" s="289"/>
      <c r="F127" s="312" t="s">
        <v>1260</v>
      </c>
      <c r="G127" s="289"/>
      <c r="H127" s="289" t="s">
        <v>1310</v>
      </c>
      <c r="I127" s="289" t="s">
        <v>1262</v>
      </c>
      <c r="J127" s="289" t="s">
        <v>1311</v>
      </c>
      <c r="K127" s="337"/>
    </row>
    <row r="128" s="1" customFormat="1" ht="15" customHeight="1">
      <c r="B128" s="334"/>
      <c r="C128" s="289" t="s">
        <v>1208</v>
      </c>
      <c r="D128" s="289"/>
      <c r="E128" s="289"/>
      <c r="F128" s="312" t="s">
        <v>1260</v>
      </c>
      <c r="G128" s="289"/>
      <c r="H128" s="289" t="s">
        <v>1312</v>
      </c>
      <c r="I128" s="289" t="s">
        <v>1262</v>
      </c>
      <c r="J128" s="289" t="s">
        <v>1311</v>
      </c>
      <c r="K128" s="337"/>
    </row>
    <row r="129" s="1" customFormat="1" ht="15" customHeight="1">
      <c r="B129" s="334"/>
      <c r="C129" s="289" t="s">
        <v>1271</v>
      </c>
      <c r="D129" s="289"/>
      <c r="E129" s="289"/>
      <c r="F129" s="312" t="s">
        <v>1266</v>
      </c>
      <c r="G129" s="289"/>
      <c r="H129" s="289" t="s">
        <v>1272</v>
      </c>
      <c r="I129" s="289" t="s">
        <v>1262</v>
      </c>
      <c r="J129" s="289">
        <v>15</v>
      </c>
      <c r="K129" s="337"/>
    </row>
    <row r="130" s="1" customFormat="1" ht="15" customHeight="1">
      <c r="B130" s="334"/>
      <c r="C130" s="315" t="s">
        <v>1273</v>
      </c>
      <c r="D130" s="315"/>
      <c r="E130" s="315"/>
      <c r="F130" s="316" t="s">
        <v>1266</v>
      </c>
      <c r="G130" s="315"/>
      <c r="H130" s="315" t="s">
        <v>1274</v>
      </c>
      <c r="I130" s="315" t="s">
        <v>1262</v>
      </c>
      <c r="J130" s="315">
        <v>15</v>
      </c>
      <c r="K130" s="337"/>
    </row>
    <row r="131" s="1" customFormat="1" ht="15" customHeight="1">
      <c r="B131" s="334"/>
      <c r="C131" s="315" t="s">
        <v>1275</v>
      </c>
      <c r="D131" s="315"/>
      <c r="E131" s="315"/>
      <c r="F131" s="316" t="s">
        <v>1266</v>
      </c>
      <c r="G131" s="315"/>
      <c r="H131" s="315" t="s">
        <v>1276</v>
      </c>
      <c r="I131" s="315" t="s">
        <v>1262</v>
      </c>
      <c r="J131" s="315">
        <v>20</v>
      </c>
      <c r="K131" s="337"/>
    </row>
    <row r="132" s="1" customFormat="1" ht="15" customHeight="1">
      <c r="B132" s="334"/>
      <c r="C132" s="315" t="s">
        <v>1277</v>
      </c>
      <c r="D132" s="315"/>
      <c r="E132" s="315"/>
      <c r="F132" s="316" t="s">
        <v>1266</v>
      </c>
      <c r="G132" s="315"/>
      <c r="H132" s="315" t="s">
        <v>1278</v>
      </c>
      <c r="I132" s="315" t="s">
        <v>1262</v>
      </c>
      <c r="J132" s="315">
        <v>20</v>
      </c>
      <c r="K132" s="337"/>
    </row>
    <row r="133" s="1" customFormat="1" ht="15" customHeight="1">
      <c r="B133" s="334"/>
      <c r="C133" s="289" t="s">
        <v>1265</v>
      </c>
      <c r="D133" s="289"/>
      <c r="E133" s="289"/>
      <c r="F133" s="312" t="s">
        <v>1266</v>
      </c>
      <c r="G133" s="289"/>
      <c r="H133" s="289" t="s">
        <v>1300</v>
      </c>
      <c r="I133" s="289" t="s">
        <v>1262</v>
      </c>
      <c r="J133" s="289">
        <v>50</v>
      </c>
      <c r="K133" s="337"/>
    </row>
    <row r="134" s="1" customFormat="1" ht="15" customHeight="1">
      <c r="B134" s="334"/>
      <c r="C134" s="289" t="s">
        <v>1279</v>
      </c>
      <c r="D134" s="289"/>
      <c r="E134" s="289"/>
      <c r="F134" s="312" t="s">
        <v>1266</v>
      </c>
      <c r="G134" s="289"/>
      <c r="H134" s="289" t="s">
        <v>1300</v>
      </c>
      <c r="I134" s="289" t="s">
        <v>1262</v>
      </c>
      <c r="J134" s="289">
        <v>50</v>
      </c>
      <c r="K134" s="337"/>
    </row>
    <row r="135" s="1" customFormat="1" ht="15" customHeight="1">
      <c r="B135" s="334"/>
      <c r="C135" s="289" t="s">
        <v>1285</v>
      </c>
      <c r="D135" s="289"/>
      <c r="E135" s="289"/>
      <c r="F135" s="312" t="s">
        <v>1266</v>
      </c>
      <c r="G135" s="289"/>
      <c r="H135" s="289" t="s">
        <v>1300</v>
      </c>
      <c r="I135" s="289" t="s">
        <v>1262</v>
      </c>
      <c r="J135" s="289">
        <v>50</v>
      </c>
      <c r="K135" s="337"/>
    </row>
    <row r="136" s="1" customFormat="1" ht="15" customHeight="1">
      <c r="B136" s="334"/>
      <c r="C136" s="289" t="s">
        <v>1287</v>
      </c>
      <c r="D136" s="289"/>
      <c r="E136" s="289"/>
      <c r="F136" s="312" t="s">
        <v>1266</v>
      </c>
      <c r="G136" s="289"/>
      <c r="H136" s="289" t="s">
        <v>1300</v>
      </c>
      <c r="I136" s="289" t="s">
        <v>1262</v>
      </c>
      <c r="J136" s="289">
        <v>50</v>
      </c>
      <c r="K136" s="337"/>
    </row>
    <row r="137" s="1" customFormat="1" ht="15" customHeight="1">
      <c r="B137" s="334"/>
      <c r="C137" s="289" t="s">
        <v>1288</v>
      </c>
      <c r="D137" s="289"/>
      <c r="E137" s="289"/>
      <c r="F137" s="312" t="s">
        <v>1266</v>
      </c>
      <c r="G137" s="289"/>
      <c r="H137" s="289" t="s">
        <v>1313</v>
      </c>
      <c r="I137" s="289" t="s">
        <v>1262</v>
      </c>
      <c r="J137" s="289">
        <v>255</v>
      </c>
      <c r="K137" s="337"/>
    </row>
    <row r="138" s="1" customFormat="1" ht="15" customHeight="1">
      <c r="B138" s="334"/>
      <c r="C138" s="289" t="s">
        <v>1290</v>
      </c>
      <c r="D138" s="289"/>
      <c r="E138" s="289"/>
      <c r="F138" s="312" t="s">
        <v>1260</v>
      </c>
      <c r="G138" s="289"/>
      <c r="H138" s="289" t="s">
        <v>1314</v>
      </c>
      <c r="I138" s="289" t="s">
        <v>1292</v>
      </c>
      <c r="J138" s="289"/>
      <c r="K138" s="337"/>
    </row>
    <row r="139" s="1" customFormat="1" ht="15" customHeight="1">
      <c r="B139" s="334"/>
      <c r="C139" s="289" t="s">
        <v>1293</v>
      </c>
      <c r="D139" s="289"/>
      <c r="E139" s="289"/>
      <c r="F139" s="312" t="s">
        <v>1260</v>
      </c>
      <c r="G139" s="289"/>
      <c r="H139" s="289" t="s">
        <v>1315</v>
      </c>
      <c r="I139" s="289" t="s">
        <v>1295</v>
      </c>
      <c r="J139" s="289"/>
      <c r="K139" s="337"/>
    </row>
    <row r="140" s="1" customFormat="1" ht="15" customHeight="1">
      <c r="B140" s="334"/>
      <c r="C140" s="289" t="s">
        <v>1296</v>
      </c>
      <c r="D140" s="289"/>
      <c r="E140" s="289"/>
      <c r="F140" s="312" t="s">
        <v>1260</v>
      </c>
      <c r="G140" s="289"/>
      <c r="H140" s="289" t="s">
        <v>1296</v>
      </c>
      <c r="I140" s="289" t="s">
        <v>1295</v>
      </c>
      <c r="J140" s="289"/>
      <c r="K140" s="337"/>
    </row>
    <row r="141" s="1" customFormat="1" ht="15" customHeight="1">
      <c r="B141" s="334"/>
      <c r="C141" s="289" t="s">
        <v>42</v>
      </c>
      <c r="D141" s="289"/>
      <c r="E141" s="289"/>
      <c r="F141" s="312" t="s">
        <v>1260</v>
      </c>
      <c r="G141" s="289"/>
      <c r="H141" s="289" t="s">
        <v>1316</v>
      </c>
      <c r="I141" s="289" t="s">
        <v>1295</v>
      </c>
      <c r="J141" s="289"/>
      <c r="K141" s="337"/>
    </row>
    <row r="142" s="1" customFormat="1" ht="15" customHeight="1">
      <c r="B142" s="334"/>
      <c r="C142" s="289" t="s">
        <v>1317</v>
      </c>
      <c r="D142" s="289"/>
      <c r="E142" s="289"/>
      <c r="F142" s="312" t="s">
        <v>1260</v>
      </c>
      <c r="G142" s="289"/>
      <c r="H142" s="289" t="s">
        <v>1318</v>
      </c>
      <c r="I142" s="289" t="s">
        <v>1295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1319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1254</v>
      </c>
      <c r="D148" s="304"/>
      <c r="E148" s="304"/>
      <c r="F148" s="304" t="s">
        <v>1255</v>
      </c>
      <c r="G148" s="305"/>
      <c r="H148" s="304" t="s">
        <v>58</v>
      </c>
      <c r="I148" s="304" t="s">
        <v>61</v>
      </c>
      <c r="J148" s="304" t="s">
        <v>1256</v>
      </c>
      <c r="K148" s="303"/>
    </row>
    <row r="149" s="1" customFormat="1" ht="17.25" customHeight="1">
      <c r="B149" s="301"/>
      <c r="C149" s="306" t="s">
        <v>1257</v>
      </c>
      <c r="D149" s="306"/>
      <c r="E149" s="306"/>
      <c r="F149" s="307" t="s">
        <v>1258</v>
      </c>
      <c r="G149" s="308"/>
      <c r="H149" s="306"/>
      <c r="I149" s="306"/>
      <c r="J149" s="306" t="s">
        <v>1259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1263</v>
      </c>
      <c r="D151" s="289"/>
      <c r="E151" s="289"/>
      <c r="F151" s="342" t="s">
        <v>1260</v>
      </c>
      <c r="G151" s="289"/>
      <c r="H151" s="341" t="s">
        <v>1300</v>
      </c>
      <c r="I151" s="341" t="s">
        <v>1262</v>
      </c>
      <c r="J151" s="341">
        <v>120</v>
      </c>
      <c r="K151" s="337"/>
    </row>
    <row r="152" s="1" customFormat="1" ht="15" customHeight="1">
      <c r="B152" s="314"/>
      <c r="C152" s="341" t="s">
        <v>1309</v>
      </c>
      <c r="D152" s="289"/>
      <c r="E152" s="289"/>
      <c r="F152" s="342" t="s">
        <v>1260</v>
      </c>
      <c r="G152" s="289"/>
      <c r="H152" s="341" t="s">
        <v>1320</v>
      </c>
      <c r="I152" s="341" t="s">
        <v>1262</v>
      </c>
      <c r="J152" s="341" t="s">
        <v>1311</v>
      </c>
      <c r="K152" s="337"/>
    </row>
    <row r="153" s="1" customFormat="1" ht="15" customHeight="1">
      <c r="B153" s="314"/>
      <c r="C153" s="341" t="s">
        <v>1208</v>
      </c>
      <c r="D153" s="289"/>
      <c r="E153" s="289"/>
      <c r="F153" s="342" t="s">
        <v>1260</v>
      </c>
      <c r="G153" s="289"/>
      <c r="H153" s="341" t="s">
        <v>1321</v>
      </c>
      <c r="I153" s="341" t="s">
        <v>1262</v>
      </c>
      <c r="J153" s="341" t="s">
        <v>1311</v>
      </c>
      <c r="K153" s="337"/>
    </row>
    <row r="154" s="1" customFormat="1" ht="15" customHeight="1">
      <c r="B154" s="314"/>
      <c r="C154" s="341" t="s">
        <v>1265</v>
      </c>
      <c r="D154" s="289"/>
      <c r="E154" s="289"/>
      <c r="F154" s="342" t="s">
        <v>1266</v>
      </c>
      <c r="G154" s="289"/>
      <c r="H154" s="341" t="s">
        <v>1300</v>
      </c>
      <c r="I154" s="341" t="s">
        <v>1262</v>
      </c>
      <c r="J154" s="341">
        <v>50</v>
      </c>
      <c r="K154" s="337"/>
    </row>
    <row r="155" s="1" customFormat="1" ht="15" customHeight="1">
      <c r="B155" s="314"/>
      <c r="C155" s="341" t="s">
        <v>1268</v>
      </c>
      <c r="D155" s="289"/>
      <c r="E155" s="289"/>
      <c r="F155" s="342" t="s">
        <v>1260</v>
      </c>
      <c r="G155" s="289"/>
      <c r="H155" s="341" t="s">
        <v>1300</v>
      </c>
      <c r="I155" s="341" t="s">
        <v>1270</v>
      </c>
      <c r="J155" s="341"/>
      <c r="K155" s="337"/>
    </row>
    <row r="156" s="1" customFormat="1" ht="15" customHeight="1">
      <c r="B156" s="314"/>
      <c r="C156" s="341" t="s">
        <v>1279</v>
      </c>
      <c r="D156" s="289"/>
      <c r="E156" s="289"/>
      <c r="F156" s="342" t="s">
        <v>1266</v>
      </c>
      <c r="G156" s="289"/>
      <c r="H156" s="341" t="s">
        <v>1300</v>
      </c>
      <c r="I156" s="341" t="s">
        <v>1262</v>
      </c>
      <c r="J156" s="341">
        <v>50</v>
      </c>
      <c r="K156" s="337"/>
    </row>
    <row r="157" s="1" customFormat="1" ht="15" customHeight="1">
      <c r="B157" s="314"/>
      <c r="C157" s="341" t="s">
        <v>1287</v>
      </c>
      <c r="D157" s="289"/>
      <c r="E157" s="289"/>
      <c r="F157" s="342" t="s">
        <v>1266</v>
      </c>
      <c r="G157" s="289"/>
      <c r="H157" s="341" t="s">
        <v>1300</v>
      </c>
      <c r="I157" s="341" t="s">
        <v>1262</v>
      </c>
      <c r="J157" s="341">
        <v>50</v>
      </c>
      <c r="K157" s="337"/>
    </row>
    <row r="158" s="1" customFormat="1" ht="15" customHeight="1">
      <c r="B158" s="314"/>
      <c r="C158" s="341" t="s">
        <v>1285</v>
      </c>
      <c r="D158" s="289"/>
      <c r="E158" s="289"/>
      <c r="F158" s="342" t="s">
        <v>1266</v>
      </c>
      <c r="G158" s="289"/>
      <c r="H158" s="341" t="s">
        <v>1300</v>
      </c>
      <c r="I158" s="341" t="s">
        <v>1262</v>
      </c>
      <c r="J158" s="341">
        <v>50</v>
      </c>
      <c r="K158" s="337"/>
    </row>
    <row r="159" s="1" customFormat="1" ht="15" customHeight="1">
      <c r="B159" s="314"/>
      <c r="C159" s="341" t="s">
        <v>117</v>
      </c>
      <c r="D159" s="289"/>
      <c r="E159" s="289"/>
      <c r="F159" s="342" t="s">
        <v>1260</v>
      </c>
      <c r="G159" s="289"/>
      <c r="H159" s="341" t="s">
        <v>1322</v>
      </c>
      <c r="I159" s="341" t="s">
        <v>1262</v>
      </c>
      <c r="J159" s="341" t="s">
        <v>1323</v>
      </c>
      <c r="K159" s="337"/>
    </row>
    <row r="160" s="1" customFormat="1" ht="15" customHeight="1">
      <c r="B160" s="314"/>
      <c r="C160" s="341" t="s">
        <v>1324</v>
      </c>
      <c r="D160" s="289"/>
      <c r="E160" s="289"/>
      <c r="F160" s="342" t="s">
        <v>1260</v>
      </c>
      <c r="G160" s="289"/>
      <c r="H160" s="341" t="s">
        <v>1325</v>
      </c>
      <c r="I160" s="341" t="s">
        <v>1295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1326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1254</v>
      </c>
      <c r="D166" s="304"/>
      <c r="E166" s="304"/>
      <c r="F166" s="304" t="s">
        <v>1255</v>
      </c>
      <c r="G166" s="346"/>
      <c r="H166" s="347" t="s">
        <v>58</v>
      </c>
      <c r="I166" s="347" t="s">
        <v>61</v>
      </c>
      <c r="J166" s="304" t="s">
        <v>1256</v>
      </c>
      <c r="K166" s="281"/>
    </row>
    <row r="167" s="1" customFormat="1" ht="17.25" customHeight="1">
      <c r="B167" s="282"/>
      <c r="C167" s="306" t="s">
        <v>1257</v>
      </c>
      <c r="D167" s="306"/>
      <c r="E167" s="306"/>
      <c r="F167" s="307" t="s">
        <v>1258</v>
      </c>
      <c r="G167" s="348"/>
      <c r="H167" s="349"/>
      <c r="I167" s="349"/>
      <c r="J167" s="306" t="s">
        <v>1259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1263</v>
      </c>
      <c r="D169" s="289"/>
      <c r="E169" s="289"/>
      <c r="F169" s="312" t="s">
        <v>1260</v>
      </c>
      <c r="G169" s="289"/>
      <c r="H169" s="289" t="s">
        <v>1300</v>
      </c>
      <c r="I169" s="289" t="s">
        <v>1262</v>
      </c>
      <c r="J169" s="289">
        <v>120</v>
      </c>
      <c r="K169" s="337"/>
    </row>
    <row r="170" s="1" customFormat="1" ht="15" customHeight="1">
      <c r="B170" s="314"/>
      <c r="C170" s="289" t="s">
        <v>1309</v>
      </c>
      <c r="D170" s="289"/>
      <c r="E170" s="289"/>
      <c r="F170" s="312" t="s">
        <v>1260</v>
      </c>
      <c r="G170" s="289"/>
      <c r="H170" s="289" t="s">
        <v>1310</v>
      </c>
      <c r="I170" s="289" t="s">
        <v>1262</v>
      </c>
      <c r="J170" s="289" t="s">
        <v>1311</v>
      </c>
      <c r="K170" s="337"/>
    </row>
    <row r="171" s="1" customFormat="1" ht="15" customHeight="1">
      <c r="B171" s="314"/>
      <c r="C171" s="289" t="s">
        <v>1208</v>
      </c>
      <c r="D171" s="289"/>
      <c r="E171" s="289"/>
      <c r="F171" s="312" t="s">
        <v>1260</v>
      </c>
      <c r="G171" s="289"/>
      <c r="H171" s="289" t="s">
        <v>1327</v>
      </c>
      <c r="I171" s="289" t="s">
        <v>1262</v>
      </c>
      <c r="J171" s="289" t="s">
        <v>1311</v>
      </c>
      <c r="K171" s="337"/>
    </row>
    <row r="172" s="1" customFormat="1" ht="15" customHeight="1">
      <c r="B172" s="314"/>
      <c r="C172" s="289" t="s">
        <v>1265</v>
      </c>
      <c r="D172" s="289"/>
      <c r="E172" s="289"/>
      <c r="F172" s="312" t="s">
        <v>1266</v>
      </c>
      <c r="G172" s="289"/>
      <c r="H172" s="289" t="s">
        <v>1327</v>
      </c>
      <c r="I172" s="289" t="s">
        <v>1262</v>
      </c>
      <c r="J172" s="289">
        <v>50</v>
      </c>
      <c r="K172" s="337"/>
    </row>
    <row r="173" s="1" customFormat="1" ht="15" customHeight="1">
      <c r="B173" s="314"/>
      <c r="C173" s="289" t="s">
        <v>1268</v>
      </c>
      <c r="D173" s="289"/>
      <c r="E173" s="289"/>
      <c r="F173" s="312" t="s">
        <v>1260</v>
      </c>
      <c r="G173" s="289"/>
      <c r="H173" s="289" t="s">
        <v>1327</v>
      </c>
      <c r="I173" s="289" t="s">
        <v>1270</v>
      </c>
      <c r="J173" s="289"/>
      <c r="K173" s="337"/>
    </row>
    <row r="174" s="1" customFormat="1" ht="15" customHeight="1">
      <c r="B174" s="314"/>
      <c r="C174" s="289" t="s">
        <v>1279</v>
      </c>
      <c r="D174" s="289"/>
      <c r="E174" s="289"/>
      <c r="F174" s="312" t="s">
        <v>1266</v>
      </c>
      <c r="G174" s="289"/>
      <c r="H174" s="289" t="s">
        <v>1327</v>
      </c>
      <c r="I174" s="289" t="s">
        <v>1262</v>
      </c>
      <c r="J174" s="289">
        <v>50</v>
      </c>
      <c r="K174" s="337"/>
    </row>
    <row r="175" s="1" customFormat="1" ht="15" customHeight="1">
      <c r="B175" s="314"/>
      <c r="C175" s="289" t="s">
        <v>1287</v>
      </c>
      <c r="D175" s="289"/>
      <c r="E175" s="289"/>
      <c r="F175" s="312" t="s">
        <v>1266</v>
      </c>
      <c r="G175" s="289"/>
      <c r="H175" s="289" t="s">
        <v>1327</v>
      </c>
      <c r="I175" s="289" t="s">
        <v>1262</v>
      </c>
      <c r="J175" s="289">
        <v>50</v>
      </c>
      <c r="K175" s="337"/>
    </row>
    <row r="176" s="1" customFormat="1" ht="15" customHeight="1">
      <c r="B176" s="314"/>
      <c r="C176" s="289" t="s">
        <v>1285</v>
      </c>
      <c r="D176" s="289"/>
      <c r="E176" s="289"/>
      <c r="F176" s="312" t="s">
        <v>1266</v>
      </c>
      <c r="G176" s="289"/>
      <c r="H176" s="289" t="s">
        <v>1327</v>
      </c>
      <c r="I176" s="289" t="s">
        <v>1262</v>
      </c>
      <c r="J176" s="289">
        <v>50</v>
      </c>
      <c r="K176" s="337"/>
    </row>
    <row r="177" s="1" customFormat="1" ht="15" customHeight="1">
      <c r="B177" s="314"/>
      <c r="C177" s="289" t="s">
        <v>122</v>
      </c>
      <c r="D177" s="289"/>
      <c r="E177" s="289"/>
      <c r="F177" s="312" t="s">
        <v>1260</v>
      </c>
      <c r="G177" s="289"/>
      <c r="H177" s="289" t="s">
        <v>1328</v>
      </c>
      <c r="I177" s="289" t="s">
        <v>1329</v>
      </c>
      <c r="J177" s="289"/>
      <c r="K177" s="337"/>
    </row>
    <row r="178" s="1" customFormat="1" ht="15" customHeight="1">
      <c r="B178" s="314"/>
      <c r="C178" s="289" t="s">
        <v>61</v>
      </c>
      <c r="D178" s="289"/>
      <c r="E178" s="289"/>
      <c r="F178" s="312" t="s">
        <v>1260</v>
      </c>
      <c r="G178" s="289"/>
      <c r="H178" s="289" t="s">
        <v>1330</v>
      </c>
      <c r="I178" s="289" t="s">
        <v>1331</v>
      </c>
      <c r="J178" s="289">
        <v>1</v>
      </c>
      <c r="K178" s="337"/>
    </row>
    <row r="179" s="1" customFormat="1" ht="15" customHeight="1">
      <c r="B179" s="314"/>
      <c r="C179" s="289" t="s">
        <v>57</v>
      </c>
      <c r="D179" s="289"/>
      <c r="E179" s="289"/>
      <c r="F179" s="312" t="s">
        <v>1260</v>
      </c>
      <c r="G179" s="289"/>
      <c r="H179" s="289" t="s">
        <v>1332</v>
      </c>
      <c r="I179" s="289" t="s">
        <v>1262</v>
      </c>
      <c r="J179" s="289">
        <v>20</v>
      </c>
      <c r="K179" s="337"/>
    </row>
    <row r="180" s="1" customFormat="1" ht="15" customHeight="1">
      <c r="B180" s="314"/>
      <c r="C180" s="289" t="s">
        <v>58</v>
      </c>
      <c r="D180" s="289"/>
      <c r="E180" s="289"/>
      <c r="F180" s="312" t="s">
        <v>1260</v>
      </c>
      <c r="G180" s="289"/>
      <c r="H180" s="289" t="s">
        <v>1333</v>
      </c>
      <c r="I180" s="289" t="s">
        <v>1262</v>
      </c>
      <c r="J180" s="289">
        <v>255</v>
      </c>
      <c r="K180" s="337"/>
    </row>
    <row r="181" s="1" customFormat="1" ht="15" customHeight="1">
      <c r="B181" s="314"/>
      <c r="C181" s="289" t="s">
        <v>123</v>
      </c>
      <c r="D181" s="289"/>
      <c r="E181" s="289"/>
      <c r="F181" s="312" t="s">
        <v>1260</v>
      </c>
      <c r="G181" s="289"/>
      <c r="H181" s="289" t="s">
        <v>1224</v>
      </c>
      <c r="I181" s="289" t="s">
        <v>1262</v>
      </c>
      <c r="J181" s="289">
        <v>10</v>
      </c>
      <c r="K181" s="337"/>
    </row>
    <row r="182" s="1" customFormat="1" ht="15" customHeight="1">
      <c r="B182" s="314"/>
      <c r="C182" s="289" t="s">
        <v>124</v>
      </c>
      <c r="D182" s="289"/>
      <c r="E182" s="289"/>
      <c r="F182" s="312" t="s">
        <v>1260</v>
      </c>
      <c r="G182" s="289"/>
      <c r="H182" s="289" t="s">
        <v>1334</v>
      </c>
      <c r="I182" s="289" t="s">
        <v>1295</v>
      </c>
      <c r="J182" s="289"/>
      <c r="K182" s="337"/>
    </row>
    <row r="183" s="1" customFormat="1" ht="15" customHeight="1">
      <c r="B183" s="314"/>
      <c r="C183" s="289" t="s">
        <v>1335</v>
      </c>
      <c r="D183" s="289"/>
      <c r="E183" s="289"/>
      <c r="F183" s="312" t="s">
        <v>1260</v>
      </c>
      <c r="G183" s="289"/>
      <c r="H183" s="289" t="s">
        <v>1336</v>
      </c>
      <c r="I183" s="289" t="s">
        <v>1295</v>
      </c>
      <c r="J183" s="289"/>
      <c r="K183" s="337"/>
    </row>
    <row r="184" s="1" customFormat="1" ht="15" customHeight="1">
      <c r="B184" s="314"/>
      <c r="C184" s="289" t="s">
        <v>1324</v>
      </c>
      <c r="D184" s="289"/>
      <c r="E184" s="289"/>
      <c r="F184" s="312" t="s">
        <v>1260</v>
      </c>
      <c r="G184" s="289"/>
      <c r="H184" s="289" t="s">
        <v>1337</v>
      </c>
      <c r="I184" s="289" t="s">
        <v>1295</v>
      </c>
      <c r="J184" s="289"/>
      <c r="K184" s="337"/>
    </row>
    <row r="185" s="1" customFormat="1" ht="15" customHeight="1">
      <c r="B185" s="314"/>
      <c r="C185" s="289" t="s">
        <v>126</v>
      </c>
      <c r="D185" s="289"/>
      <c r="E185" s="289"/>
      <c r="F185" s="312" t="s">
        <v>1266</v>
      </c>
      <c r="G185" s="289"/>
      <c r="H185" s="289" t="s">
        <v>1338</v>
      </c>
      <c r="I185" s="289" t="s">
        <v>1262</v>
      </c>
      <c r="J185" s="289">
        <v>50</v>
      </c>
      <c r="K185" s="337"/>
    </row>
    <row r="186" s="1" customFormat="1" ht="15" customHeight="1">
      <c r="B186" s="314"/>
      <c r="C186" s="289" t="s">
        <v>1339</v>
      </c>
      <c r="D186" s="289"/>
      <c r="E186" s="289"/>
      <c r="F186" s="312" t="s">
        <v>1266</v>
      </c>
      <c r="G186" s="289"/>
      <c r="H186" s="289" t="s">
        <v>1340</v>
      </c>
      <c r="I186" s="289" t="s">
        <v>1341</v>
      </c>
      <c r="J186" s="289"/>
      <c r="K186" s="337"/>
    </row>
    <row r="187" s="1" customFormat="1" ht="15" customHeight="1">
      <c r="B187" s="314"/>
      <c r="C187" s="289" t="s">
        <v>1342</v>
      </c>
      <c r="D187" s="289"/>
      <c r="E187" s="289"/>
      <c r="F187" s="312" t="s">
        <v>1266</v>
      </c>
      <c r="G187" s="289"/>
      <c r="H187" s="289" t="s">
        <v>1343</v>
      </c>
      <c r="I187" s="289" t="s">
        <v>1341</v>
      </c>
      <c r="J187" s="289"/>
      <c r="K187" s="337"/>
    </row>
    <row r="188" s="1" customFormat="1" ht="15" customHeight="1">
      <c r="B188" s="314"/>
      <c r="C188" s="289" t="s">
        <v>1344</v>
      </c>
      <c r="D188" s="289"/>
      <c r="E188" s="289"/>
      <c r="F188" s="312" t="s">
        <v>1266</v>
      </c>
      <c r="G188" s="289"/>
      <c r="H188" s="289" t="s">
        <v>1345</v>
      </c>
      <c r="I188" s="289" t="s">
        <v>1341</v>
      </c>
      <c r="J188" s="289"/>
      <c r="K188" s="337"/>
    </row>
    <row r="189" s="1" customFormat="1" ht="15" customHeight="1">
      <c r="B189" s="314"/>
      <c r="C189" s="350" t="s">
        <v>1346</v>
      </c>
      <c r="D189" s="289"/>
      <c r="E189" s="289"/>
      <c r="F189" s="312" t="s">
        <v>1266</v>
      </c>
      <c r="G189" s="289"/>
      <c r="H189" s="289" t="s">
        <v>1347</v>
      </c>
      <c r="I189" s="289" t="s">
        <v>1348</v>
      </c>
      <c r="J189" s="351" t="s">
        <v>1349</v>
      </c>
      <c r="K189" s="337"/>
    </row>
    <row r="190" s="1" customFormat="1" ht="15" customHeight="1">
      <c r="B190" s="314"/>
      <c r="C190" s="350" t="s">
        <v>46</v>
      </c>
      <c r="D190" s="289"/>
      <c r="E190" s="289"/>
      <c r="F190" s="312" t="s">
        <v>1260</v>
      </c>
      <c r="G190" s="289"/>
      <c r="H190" s="286" t="s">
        <v>1350</v>
      </c>
      <c r="I190" s="289" t="s">
        <v>1351</v>
      </c>
      <c r="J190" s="289"/>
      <c r="K190" s="337"/>
    </row>
    <row r="191" s="1" customFormat="1" ht="15" customHeight="1">
      <c r="B191" s="314"/>
      <c r="C191" s="350" t="s">
        <v>1352</v>
      </c>
      <c r="D191" s="289"/>
      <c r="E191" s="289"/>
      <c r="F191" s="312" t="s">
        <v>1260</v>
      </c>
      <c r="G191" s="289"/>
      <c r="H191" s="289" t="s">
        <v>1353</v>
      </c>
      <c r="I191" s="289" t="s">
        <v>1295</v>
      </c>
      <c r="J191" s="289"/>
      <c r="K191" s="337"/>
    </row>
    <row r="192" s="1" customFormat="1" ht="15" customHeight="1">
      <c r="B192" s="314"/>
      <c r="C192" s="350" t="s">
        <v>1354</v>
      </c>
      <c r="D192" s="289"/>
      <c r="E192" s="289"/>
      <c r="F192" s="312" t="s">
        <v>1260</v>
      </c>
      <c r="G192" s="289"/>
      <c r="H192" s="289" t="s">
        <v>1355</v>
      </c>
      <c r="I192" s="289" t="s">
        <v>1295</v>
      </c>
      <c r="J192" s="289"/>
      <c r="K192" s="337"/>
    </row>
    <row r="193" s="1" customFormat="1" ht="15" customHeight="1">
      <c r="B193" s="314"/>
      <c r="C193" s="350" t="s">
        <v>1356</v>
      </c>
      <c r="D193" s="289"/>
      <c r="E193" s="289"/>
      <c r="F193" s="312" t="s">
        <v>1266</v>
      </c>
      <c r="G193" s="289"/>
      <c r="H193" s="289" t="s">
        <v>1357</v>
      </c>
      <c r="I193" s="289" t="s">
        <v>1295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1358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1359</v>
      </c>
      <c r="D200" s="353"/>
      <c r="E200" s="353"/>
      <c r="F200" s="353" t="s">
        <v>1360</v>
      </c>
      <c r="G200" s="354"/>
      <c r="H200" s="353" t="s">
        <v>1361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1351</v>
      </c>
      <c r="D202" s="289"/>
      <c r="E202" s="289"/>
      <c r="F202" s="312" t="s">
        <v>47</v>
      </c>
      <c r="G202" s="289"/>
      <c r="H202" s="289" t="s">
        <v>1362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48</v>
      </c>
      <c r="G203" s="289"/>
      <c r="H203" s="289" t="s">
        <v>1363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51</v>
      </c>
      <c r="G204" s="289"/>
      <c r="H204" s="289" t="s">
        <v>1364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49</v>
      </c>
      <c r="G205" s="289"/>
      <c r="H205" s="289" t="s">
        <v>1365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50</v>
      </c>
      <c r="G206" s="289"/>
      <c r="H206" s="289" t="s">
        <v>1366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1307</v>
      </c>
      <c r="D208" s="289"/>
      <c r="E208" s="289"/>
      <c r="F208" s="312" t="s">
        <v>83</v>
      </c>
      <c r="G208" s="289"/>
      <c r="H208" s="289" t="s">
        <v>1367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1202</v>
      </c>
      <c r="G209" s="289"/>
      <c r="H209" s="289" t="s">
        <v>1203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1200</v>
      </c>
      <c r="G210" s="289"/>
      <c r="H210" s="289" t="s">
        <v>1368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1204</v>
      </c>
      <c r="G211" s="350"/>
      <c r="H211" s="341" t="s">
        <v>1205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1206</v>
      </c>
      <c r="G212" s="350"/>
      <c r="H212" s="341" t="s">
        <v>1369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1331</v>
      </c>
      <c r="D214" s="289"/>
      <c r="E214" s="289"/>
      <c r="F214" s="312">
        <v>1</v>
      </c>
      <c r="G214" s="350"/>
      <c r="H214" s="341" t="s">
        <v>1370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1371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1372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1373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ROUND((SUM(BE80:BE94)),  2)</f>
        <v>0</v>
      </c>
      <c r="G33" s="39"/>
      <c r="H33" s="39"/>
      <c r="I33" s="149">
        <v>0.20999999999999999</v>
      </c>
      <c r="J33" s="148">
        <f>ROUND(((SUM(BE80:BE94))*I33),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ROUND((SUM(BF80:BF94)),  2)</f>
        <v>0</v>
      </c>
      <c r="G34" s="39"/>
      <c r="H34" s="39"/>
      <c r="I34" s="149">
        <v>0.14999999999999999</v>
      </c>
      <c r="J34" s="148">
        <f>ROUND(((SUM(BF80:BF94))*I34),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ROUND((SUM(BG80:BG94)),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ROUND((SUM(BH80:BH94)),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ROUND((SUM(BI80:BI94)),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Neuznatelné - Všeobecné položky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120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121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Rekonstrukce chodníku a VO ul. Kubelkova - 1. etapa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114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SO 000 - Neuznatelné - Všeobecné položky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Česká Třebová</v>
      </c>
      <c r="G74" s="41"/>
      <c r="H74" s="41"/>
      <c r="I74" s="33" t="s">
        <v>23</v>
      </c>
      <c r="J74" s="73" t="str">
        <f>IF(J12="","",J12)</f>
        <v>30. 3. 2023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Město Česká Třebová</v>
      </c>
      <c r="G76" s="41"/>
      <c r="H76" s="41"/>
      <c r="I76" s="33" t="s">
        <v>33</v>
      </c>
      <c r="J76" s="37" t="str">
        <f>E21</f>
        <v>Prodin a.s.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122</v>
      </c>
      <c r="D79" s="175" t="s">
        <v>61</v>
      </c>
      <c r="E79" s="175" t="s">
        <v>57</v>
      </c>
      <c r="F79" s="175" t="s">
        <v>58</v>
      </c>
      <c r="G79" s="175" t="s">
        <v>123</v>
      </c>
      <c r="H79" s="175" t="s">
        <v>124</v>
      </c>
      <c r="I79" s="175" t="s">
        <v>125</v>
      </c>
      <c r="J79" s="175" t="s">
        <v>118</v>
      </c>
      <c r="K79" s="176" t="s">
        <v>126</v>
      </c>
      <c r="L79" s="177"/>
      <c r="M79" s="93" t="s">
        <v>19</v>
      </c>
      <c r="N79" s="94" t="s">
        <v>46</v>
      </c>
      <c r="O79" s="94" t="s">
        <v>127</v>
      </c>
      <c r="P79" s="94" t="s">
        <v>128</v>
      </c>
      <c r="Q79" s="94" t="s">
        <v>129</v>
      </c>
      <c r="R79" s="94" t="s">
        <v>130</v>
      </c>
      <c r="S79" s="94" t="s">
        <v>131</v>
      </c>
      <c r="T79" s="95" t="s">
        <v>132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133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75</v>
      </c>
      <c r="AU80" s="18" t="s">
        <v>119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75</v>
      </c>
      <c r="E81" s="186" t="s">
        <v>134</v>
      </c>
      <c r="F81" s="186" t="s">
        <v>135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SUM(P82:P94)</f>
        <v>0</v>
      </c>
      <c r="Q81" s="191"/>
      <c r="R81" s="192">
        <f>SUM(R82:R94)</f>
        <v>0</v>
      </c>
      <c r="S81" s="191"/>
      <c r="T81" s="193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136</v>
      </c>
      <c r="AT81" s="195" t="s">
        <v>75</v>
      </c>
      <c r="AU81" s="195" t="s">
        <v>76</v>
      </c>
      <c r="AY81" s="194" t="s">
        <v>137</v>
      </c>
      <c r="BK81" s="196">
        <f>SUM(BK82:BK94)</f>
        <v>0</v>
      </c>
    </row>
    <row r="82" s="2" customFormat="1" ht="16.5" customHeight="1">
      <c r="A82" s="39"/>
      <c r="B82" s="40"/>
      <c r="C82" s="197" t="s">
        <v>84</v>
      </c>
      <c r="D82" s="197" t="s">
        <v>138</v>
      </c>
      <c r="E82" s="198" t="s">
        <v>139</v>
      </c>
      <c r="F82" s="199" t="s">
        <v>140</v>
      </c>
      <c r="G82" s="200" t="s">
        <v>141</v>
      </c>
      <c r="H82" s="201">
        <v>1</v>
      </c>
      <c r="I82" s="202"/>
      <c r="J82" s="203">
        <f>ROUND(I82*H82,2)</f>
        <v>0</v>
      </c>
      <c r="K82" s="199" t="s">
        <v>19</v>
      </c>
      <c r="L82" s="45"/>
      <c r="M82" s="204" t="s">
        <v>19</v>
      </c>
      <c r="N82" s="205" t="s">
        <v>47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142</v>
      </c>
      <c r="AT82" s="208" t="s">
        <v>138</v>
      </c>
      <c r="AU82" s="208" t="s">
        <v>84</v>
      </c>
      <c r="AY82" s="18" t="s">
        <v>137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84</v>
      </c>
      <c r="BK82" s="209">
        <f>ROUND(I82*H82,2)</f>
        <v>0</v>
      </c>
      <c r="BL82" s="18" t="s">
        <v>142</v>
      </c>
      <c r="BM82" s="208" t="s">
        <v>143</v>
      </c>
    </row>
    <row r="83" s="2" customFormat="1">
      <c r="A83" s="39"/>
      <c r="B83" s="40"/>
      <c r="C83" s="41"/>
      <c r="D83" s="210" t="s">
        <v>144</v>
      </c>
      <c r="E83" s="41"/>
      <c r="F83" s="211" t="s">
        <v>140</v>
      </c>
      <c r="G83" s="41"/>
      <c r="H83" s="41"/>
      <c r="I83" s="212"/>
      <c r="J83" s="41"/>
      <c r="K83" s="41"/>
      <c r="L83" s="45"/>
      <c r="M83" s="213"/>
      <c r="N83" s="214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144</v>
      </c>
      <c r="AU83" s="18" t="s">
        <v>84</v>
      </c>
    </row>
    <row r="84" s="12" customFormat="1">
      <c r="A84" s="12"/>
      <c r="B84" s="215"/>
      <c r="C84" s="216"/>
      <c r="D84" s="210" t="s">
        <v>145</v>
      </c>
      <c r="E84" s="217" t="s">
        <v>19</v>
      </c>
      <c r="F84" s="218" t="s">
        <v>146</v>
      </c>
      <c r="G84" s="216"/>
      <c r="H84" s="219">
        <v>1</v>
      </c>
      <c r="I84" s="220"/>
      <c r="J84" s="216"/>
      <c r="K84" s="216"/>
      <c r="L84" s="221"/>
      <c r="M84" s="222"/>
      <c r="N84" s="223"/>
      <c r="O84" s="223"/>
      <c r="P84" s="223"/>
      <c r="Q84" s="223"/>
      <c r="R84" s="223"/>
      <c r="S84" s="223"/>
      <c r="T84" s="224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5" t="s">
        <v>145</v>
      </c>
      <c r="AU84" s="225" t="s">
        <v>84</v>
      </c>
      <c r="AV84" s="12" t="s">
        <v>86</v>
      </c>
      <c r="AW84" s="12" t="s">
        <v>37</v>
      </c>
      <c r="AX84" s="12" t="s">
        <v>84</v>
      </c>
      <c r="AY84" s="225" t="s">
        <v>137</v>
      </c>
    </row>
    <row r="85" s="2" customFormat="1" ht="16.5" customHeight="1">
      <c r="A85" s="39"/>
      <c r="B85" s="40"/>
      <c r="C85" s="197" t="s">
        <v>86</v>
      </c>
      <c r="D85" s="197" t="s">
        <v>138</v>
      </c>
      <c r="E85" s="198" t="s">
        <v>147</v>
      </c>
      <c r="F85" s="199" t="s">
        <v>148</v>
      </c>
      <c r="G85" s="200" t="s">
        <v>141</v>
      </c>
      <c r="H85" s="201">
        <v>1</v>
      </c>
      <c r="I85" s="202"/>
      <c r="J85" s="203">
        <f>ROUND(I85*H85,2)</f>
        <v>0</v>
      </c>
      <c r="K85" s="199" t="s">
        <v>19</v>
      </c>
      <c r="L85" s="45"/>
      <c r="M85" s="204" t="s">
        <v>19</v>
      </c>
      <c r="N85" s="205" t="s">
        <v>47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142</v>
      </c>
      <c r="AT85" s="208" t="s">
        <v>138</v>
      </c>
      <c r="AU85" s="208" t="s">
        <v>84</v>
      </c>
      <c r="AY85" s="18" t="s">
        <v>137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84</v>
      </c>
      <c r="BK85" s="209">
        <f>ROUND(I85*H85,2)</f>
        <v>0</v>
      </c>
      <c r="BL85" s="18" t="s">
        <v>142</v>
      </c>
      <c r="BM85" s="208" t="s">
        <v>149</v>
      </c>
    </row>
    <row r="86" s="2" customFormat="1">
      <c r="A86" s="39"/>
      <c r="B86" s="40"/>
      <c r="C86" s="41"/>
      <c r="D86" s="210" t="s">
        <v>144</v>
      </c>
      <c r="E86" s="41"/>
      <c r="F86" s="211" t="s">
        <v>148</v>
      </c>
      <c r="G86" s="41"/>
      <c r="H86" s="41"/>
      <c r="I86" s="212"/>
      <c r="J86" s="41"/>
      <c r="K86" s="41"/>
      <c r="L86" s="45"/>
      <c r="M86" s="213"/>
      <c r="N86" s="214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12" customFormat="1">
      <c r="A87" s="12"/>
      <c r="B87" s="215"/>
      <c r="C87" s="216"/>
      <c r="D87" s="210" t="s">
        <v>145</v>
      </c>
      <c r="E87" s="217" t="s">
        <v>19</v>
      </c>
      <c r="F87" s="218" t="s">
        <v>150</v>
      </c>
      <c r="G87" s="216"/>
      <c r="H87" s="219">
        <v>1</v>
      </c>
      <c r="I87" s="220"/>
      <c r="J87" s="216"/>
      <c r="K87" s="216"/>
      <c r="L87" s="221"/>
      <c r="M87" s="222"/>
      <c r="N87" s="223"/>
      <c r="O87" s="223"/>
      <c r="P87" s="223"/>
      <c r="Q87" s="223"/>
      <c r="R87" s="223"/>
      <c r="S87" s="223"/>
      <c r="T87" s="22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5" t="s">
        <v>145</v>
      </c>
      <c r="AU87" s="225" t="s">
        <v>84</v>
      </c>
      <c r="AV87" s="12" t="s">
        <v>86</v>
      </c>
      <c r="AW87" s="12" t="s">
        <v>37</v>
      </c>
      <c r="AX87" s="12" t="s">
        <v>84</v>
      </c>
      <c r="AY87" s="225" t="s">
        <v>137</v>
      </c>
    </row>
    <row r="88" s="2" customFormat="1" ht="16.5" customHeight="1">
      <c r="A88" s="39"/>
      <c r="B88" s="40"/>
      <c r="C88" s="197" t="s">
        <v>151</v>
      </c>
      <c r="D88" s="197" t="s">
        <v>138</v>
      </c>
      <c r="E88" s="198" t="s">
        <v>152</v>
      </c>
      <c r="F88" s="199" t="s">
        <v>153</v>
      </c>
      <c r="G88" s="200" t="s">
        <v>141</v>
      </c>
      <c r="H88" s="201">
        <v>1</v>
      </c>
      <c r="I88" s="202"/>
      <c r="J88" s="203">
        <f>ROUND(I88*H88,2)</f>
        <v>0</v>
      </c>
      <c r="K88" s="199" t="s">
        <v>19</v>
      </c>
      <c r="L88" s="45"/>
      <c r="M88" s="204" t="s">
        <v>19</v>
      </c>
      <c r="N88" s="205" t="s">
        <v>47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142</v>
      </c>
      <c r="AT88" s="208" t="s">
        <v>138</v>
      </c>
      <c r="AU88" s="208" t="s">
        <v>84</v>
      </c>
      <c r="AY88" s="18" t="s">
        <v>137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84</v>
      </c>
      <c r="BK88" s="209">
        <f>ROUND(I88*H88,2)</f>
        <v>0</v>
      </c>
      <c r="BL88" s="18" t="s">
        <v>142</v>
      </c>
      <c r="BM88" s="208" t="s">
        <v>154</v>
      </c>
    </row>
    <row r="89" s="2" customFormat="1">
      <c r="A89" s="39"/>
      <c r="B89" s="40"/>
      <c r="C89" s="41"/>
      <c r="D89" s="210" t="s">
        <v>144</v>
      </c>
      <c r="E89" s="41"/>
      <c r="F89" s="211" t="s">
        <v>153</v>
      </c>
      <c r="G89" s="41"/>
      <c r="H89" s="41"/>
      <c r="I89" s="212"/>
      <c r="J89" s="41"/>
      <c r="K89" s="41"/>
      <c r="L89" s="45"/>
      <c r="M89" s="213"/>
      <c r="N89" s="21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84</v>
      </c>
    </row>
    <row r="90" s="12" customFormat="1">
      <c r="A90" s="12"/>
      <c r="B90" s="215"/>
      <c r="C90" s="216"/>
      <c r="D90" s="210" t="s">
        <v>145</v>
      </c>
      <c r="E90" s="217" t="s">
        <v>19</v>
      </c>
      <c r="F90" s="218" t="s">
        <v>155</v>
      </c>
      <c r="G90" s="216"/>
      <c r="H90" s="219">
        <v>1</v>
      </c>
      <c r="I90" s="220"/>
      <c r="J90" s="216"/>
      <c r="K90" s="216"/>
      <c r="L90" s="221"/>
      <c r="M90" s="222"/>
      <c r="N90" s="223"/>
      <c r="O90" s="223"/>
      <c r="P90" s="223"/>
      <c r="Q90" s="223"/>
      <c r="R90" s="223"/>
      <c r="S90" s="223"/>
      <c r="T90" s="224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5" t="s">
        <v>145</v>
      </c>
      <c r="AU90" s="225" t="s">
        <v>84</v>
      </c>
      <c r="AV90" s="12" t="s">
        <v>86</v>
      </c>
      <c r="AW90" s="12" t="s">
        <v>37</v>
      </c>
      <c r="AX90" s="12" t="s">
        <v>84</v>
      </c>
      <c r="AY90" s="225" t="s">
        <v>137</v>
      </c>
    </row>
    <row r="91" s="2" customFormat="1" ht="24.15" customHeight="1">
      <c r="A91" s="39"/>
      <c r="B91" s="40"/>
      <c r="C91" s="197" t="s">
        <v>156</v>
      </c>
      <c r="D91" s="197" t="s">
        <v>138</v>
      </c>
      <c r="E91" s="198" t="s">
        <v>157</v>
      </c>
      <c r="F91" s="199" t="s">
        <v>158</v>
      </c>
      <c r="G91" s="200" t="s">
        <v>159</v>
      </c>
      <c r="H91" s="201">
        <v>1</v>
      </c>
      <c r="I91" s="202"/>
      <c r="J91" s="203">
        <f>ROUND(I91*H91,2)</f>
        <v>0</v>
      </c>
      <c r="K91" s="199" t="s">
        <v>19</v>
      </c>
      <c r="L91" s="45"/>
      <c r="M91" s="204" t="s">
        <v>19</v>
      </c>
      <c r="N91" s="205" t="s">
        <v>47</v>
      </c>
      <c r="O91" s="85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8" t="s">
        <v>142</v>
      </c>
      <c r="AT91" s="208" t="s">
        <v>138</v>
      </c>
      <c r="AU91" s="208" t="s">
        <v>84</v>
      </c>
      <c r="AY91" s="18" t="s">
        <v>137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84</v>
      </c>
      <c r="BK91" s="209">
        <f>ROUND(I91*H91,2)</f>
        <v>0</v>
      </c>
      <c r="BL91" s="18" t="s">
        <v>142</v>
      </c>
      <c r="BM91" s="208" t="s">
        <v>160</v>
      </c>
    </row>
    <row r="92" s="2" customFormat="1">
      <c r="A92" s="39"/>
      <c r="B92" s="40"/>
      <c r="C92" s="41"/>
      <c r="D92" s="210" t="s">
        <v>144</v>
      </c>
      <c r="E92" s="41"/>
      <c r="F92" s="211" t="s">
        <v>158</v>
      </c>
      <c r="G92" s="41"/>
      <c r="H92" s="41"/>
      <c r="I92" s="212"/>
      <c r="J92" s="41"/>
      <c r="K92" s="41"/>
      <c r="L92" s="45"/>
      <c r="M92" s="213"/>
      <c r="N92" s="21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84</v>
      </c>
    </row>
    <row r="93" s="2" customFormat="1" ht="16.5" customHeight="1">
      <c r="A93" s="39"/>
      <c r="B93" s="40"/>
      <c r="C93" s="197" t="s">
        <v>136</v>
      </c>
      <c r="D93" s="197" t="s">
        <v>138</v>
      </c>
      <c r="E93" s="198" t="s">
        <v>161</v>
      </c>
      <c r="F93" s="199" t="s">
        <v>162</v>
      </c>
      <c r="G93" s="200" t="s">
        <v>141</v>
      </c>
      <c r="H93" s="201">
        <v>1</v>
      </c>
      <c r="I93" s="202"/>
      <c r="J93" s="203">
        <f>ROUND(I93*H93,2)</f>
        <v>0</v>
      </c>
      <c r="K93" s="199" t="s">
        <v>19</v>
      </c>
      <c r="L93" s="45"/>
      <c r="M93" s="204" t="s">
        <v>19</v>
      </c>
      <c r="N93" s="205" t="s">
        <v>47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142</v>
      </c>
      <c r="AT93" s="208" t="s">
        <v>138</v>
      </c>
      <c r="AU93" s="208" t="s">
        <v>84</v>
      </c>
      <c r="AY93" s="18" t="s">
        <v>137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84</v>
      </c>
      <c r="BK93" s="209">
        <f>ROUND(I93*H93,2)</f>
        <v>0</v>
      </c>
      <c r="BL93" s="18" t="s">
        <v>142</v>
      </c>
      <c r="BM93" s="208" t="s">
        <v>163</v>
      </c>
    </row>
    <row r="94" s="2" customFormat="1">
      <c r="A94" s="39"/>
      <c r="B94" s="40"/>
      <c r="C94" s="41"/>
      <c r="D94" s="210" t="s">
        <v>144</v>
      </c>
      <c r="E94" s="41"/>
      <c r="F94" s="211" t="s">
        <v>162</v>
      </c>
      <c r="G94" s="41"/>
      <c r="H94" s="41"/>
      <c r="I94" s="212"/>
      <c r="J94" s="41"/>
      <c r="K94" s="41"/>
      <c r="L94" s="45"/>
      <c r="M94" s="226"/>
      <c r="N94" s="227"/>
      <c r="O94" s="228"/>
      <c r="P94" s="228"/>
      <c r="Q94" s="228"/>
      <c r="R94" s="228"/>
      <c r="S94" s="228"/>
      <c r="T94" s="22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84</v>
      </c>
    </row>
    <row r="95" s="2" customFormat="1" ht="6.96" customHeight="1">
      <c r="A95" s="39"/>
      <c r="B95" s="60"/>
      <c r="C95" s="61"/>
      <c r="D95" s="61"/>
      <c r="E95" s="61"/>
      <c r="F95" s="61"/>
      <c r="G95" s="61"/>
      <c r="H95" s="61"/>
      <c r="I95" s="61"/>
      <c r="J95" s="61"/>
      <c r="K95" s="61"/>
      <c r="L95" s="45"/>
      <c r="M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</sheetData>
  <sheetProtection sheet="1" autoFilter="0" formatColumns="0" formatRows="0" objects="1" scenarios="1" spinCount="100000" saltValue="gHu3LGsb72bY8lL1mxTjp0nkQXIk73prTvo+uWS24KyI6e6fCuLxAnJEhHLtJxL53iOz8MiF9yaluJYOBSCJQQ==" hashValue="X4Ss9L7FhCv5ewazCrc/eNCqzpO2X6mO8qDNKtR0uR9YA6pI8t8w8FttFb5TsPIf0G49NntZlPcUZXhhuofNiw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ROUND((SUM(BE80:BE90)),  2)</f>
        <v>0</v>
      </c>
      <c r="G33" s="39"/>
      <c r="H33" s="39"/>
      <c r="I33" s="149">
        <v>0.20999999999999999</v>
      </c>
      <c r="J33" s="148">
        <f>ROUND(((SUM(BE80:BE90))*I33),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ROUND((SUM(BF80:BF90)),  2)</f>
        <v>0</v>
      </c>
      <c r="G34" s="39"/>
      <c r="H34" s="39"/>
      <c r="I34" s="149">
        <v>0.14999999999999999</v>
      </c>
      <c r="J34" s="148">
        <f>ROUND(((SUM(BF80:BF90))*I34),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ROUND((SUM(BG80:BG90)),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ROUND((SUM(BH80:BH90)),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ROUND((SUM(BI80:BI90)),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Uznatelné - Všeobecné položky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120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121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Rekonstrukce chodníku a VO ul. Kubelkova - 1. etapa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114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SO 000 - Uznatelné - Všeobecné položky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Česká Třebová</v>
      </c>
      <c r="G74" s="41"/>
      <c r="H74" s="41"/>
      <c r="I74" s="33" t="s">
        <v>23</v>
      </c>
      <c r="J74" s="73" t="str">
        <f>IF(J12="","",J12)</f>
        <v>30. 3. 2023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Město Česká Třebová</v>
      </c>
      <c r="G76" s="41"/>
      <c r="H76" s="41"/>
      <c r="I76" s="33" t="s">
        <v>33</v>
      </c>
      <c r="J76" s="37" t="str">
        <f>E21</f>
        <v>Prodin a.s.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122</v>
      </c>
      <c r="D79" s="175" t="s">
        <v>61</v>
      </c>
      <c r="E79" s="175" t="s">
        <v>57</v>
      </c>
      <c r="F79" s="175" t="s">
        <v>58</v>
      </c>
      <c r="G79" s="175" t="s">
        <v>123</v>
      </c>
      <c r="H79" s="175" t="s">
        <v>124</v>
      </c>
      <c r="I79" s="175" t="s">
        <v>125</v>
      </c>
      <c r="J79" s="175" t="s">
        <v>118</v>
      </c>
      <c r="K79" s="176" t="s">
        <v>126</v>
      </c>
      <c r="L79" s="177"/>
      <c r="M79" s="93" t="s">
        <v>19</v>
      </c>
      <c r="N79" s="94" t="s">
        <v>46</v>
      </c>
      <c r="O79" s="94" t="s">
        <v>127</v>
      </c>
      <c r="P79" s="94" t="s">
        <v>128</v>
      </c>
      <c r="Q79" s="94" t="s">
        <v>129</v>
      </c>
      <c r="R79" s="94" t="s">
        <v>130</v>
      </c>
      <c r="S79" s="94" t="s">
        <v>131</v>
      </c>
      <c r="T79" s="95" t="s">
        <v>132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133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75</v>
      </c>
      <c r="AU80" s="18" t="s">
        <v>119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75</v>
      </c>
      <c r="E81" s="186" t="s">
        <v>134</v>
      </c>
      <c r="F81" s="186" t="s">
        <v>135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SUM(P82:P90)</f>
        <v>0</v>
      </c>
      <c r="Q81" s="191"/>
      <c r="R81" s="192">
        <f>SUM(R82:R90)</f>
        <v>0</v>
      </c>
      <c r="S81" s="191"/>
      <c r="T81" s="193">
        <f>SUM(T82:T90)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136</v>
      </c>
      <c r="AT81" s="195" t="s">
        <v>75</v>
      </c>
      <c r="AU81" s="195" t="s">
        <v>76</v>
      </c>
      <c r="AY81" s="194" t="s">
        <v>137</v>
      </c>
      <c r="BK81" s="196">
        <f>SUM(BK82:BK90)</f>
        <v>0</v>
      </c>
    </row>
    <row r="82" s="2" customFormat="1" ht="16.5" customHeight="1">
      <c r="A82" s="39"/>
      <c r="B82" s="40"/>
      <c r="C82" s="197" t="s">
        <v>84</v>
      </c>
      <c r="D82" s="197" t="s">
        <v>138</v>
      </c>
      <c r="E82" s="198" t="s">
        <v>165</v>
      </c>
      <c r="F82" s="199" t="s">
        <v>166</v>
      </c>
      <c r="G82" s="200" t="s">
        <v>141</v>
      </c>
      <c r="H82" s="201">
        <v>1</v>
      </c>
      <c r="I82" s="202"/>
      <c r="J82" s="203">
        <f>ROUND(I82*H82,2)</f>
        <v>0</v>
      </c>
      <c r="K82" s="199" t="s">
        <v>19</v>
      </c>
      <c r="L82" s="45"/>
      <c r="M82" s="204" t="s">
        <v>19</v>
      </c>
      <c r="N82" s="205" t="s">
        <v>47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142</v>
      </c>
      <c r="AT82" s="208" t="s">
        <v>138</v>
      </c>
      <c r="AU82" s="208" t="s">
        <v>84</v>
      </c>
      <c r="AY82" s="18" t="s">
        <v>137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84</v>
      </c>
      <c r="BK82" s="209">
        <f>ROUND(I82*H82,2)</f>
        <v>0</v>
      </c>
      <c r="BL82" s="18" t="s">
        <v>142</v>
      </c>
      <c r="BM82" s="208" t="s">
        <v>167</v>
      </c>
    </row>
    <row r="83" s="2" customFormat="1">
      <c r="A83" s="39"/>
      <c r="B83" s="40"/>
      <c r="C83" s="41"/>
      <c r="D83" s="210" t="s">
        <v>144</v>
      </c>
      <c r="E83" s="41"/>
      <c r="F83" s="211" t="s">
        <v>166</v>
      </c>
      <c r="G83" s="41"/>
      <c r="H83" s="41"/>
      <c r="I83" s="212"/>
      <c r="J83" s="41"/>
      <c r="K83" s="41"/>
      <c r="L83" s="45"/>
      <c r="M83" s="213"/>
      <c r="N83" s="214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144</v>
      </c>
      <c r="AU83" s="18" t="s">
        <v>84</v>
      </c>
    </row>
    <row r="84" s="12" customFormat="1">
      <c r="A84" s="12"/>
      <c r="B84" s="215"/>
      <c r="C84" s="216"/>
      <c r="D84" s="210" t="s">
        <v>145</v>
      </c>
      <c r="E84" s="217" t="s">
        <v>19</v>
      </c>
      <c r="F84" s="218" t="s">
        <v>168</v>
      </c>
      <c r="G84" s="216"/>
      <c r="H84" s="219">
        <v>1</v>
      </c>
      <c r="I84" s="220"/>
      <c r="J84" s="216"/>
      <c r="K84" s="216"/>
      <c r="L84" s="221"/>
      <c r="M84" s="222"/>
      <c r="N84" s="223"/>
      <c r="O84" s="223"/>
      <c r="P84" s="223"/>
      <c r="Q84" s="223"/>
      <c r="R84" s="223"/>
      <c r="S84" s="223"/>
      <c r="T84" s="224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5" t="s">
        <v>145</v>
      </c>
      <c r="AU84" s="225" t="s">
        <v>84</v>
      </c>
      <c r="AV84" s="12" t="s">
        <v>86</v>
      </c>
      <c r="AW84" s="12" t="s">
        <v>37</v>
      </c>
      <c r="AX84" s="12" t="s">
        <v>84</v>
      </c>
      <c r="AY84" s="225" t="s">
        <v>137</v>
      </c>
    </row>
    <row r="85" s="2" customFormat="1" ht="24.15" customHeight="1">
      <c r="A85" s="39"/>
      <c r="B85" s="40"/>
      <c r="C85" s="197" t="s">
        <v>86</v>
      </c>
      <c r="D85" s="197" t="s">
        <v>138</v>
      </c>
      <c r="E85" s="198" t="s">
        <v>169</v>
      </c>
      <c r="F85" s="199" t="s">
        <v>170</v>
      </c>
      <c r="G85" s="200" t="s">
        <v>159</v>
      </c>
      <c r="H85" s="201">
        <v>1</v>
      </c>
      <c r="I85" s="202"/>
      <c r="J85" s="203">
        <f>ROUND(I85*H85,2)</f>
        <v>0</v>
      </c>
      <c r="K85" s="199" t="s">
        <v>19</v>
      </c>
      <c r="L85" s="45"/>
      <c r="M85" s="204" t="s">
        <v>19</v>
      </c>
      <c r="N85" s="205" t="s">
        <v>47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142</v>
      </c>
      <c r="AT85" s="208" t="s">
        <v>138</v>
      </c>
      <c r="AU85" s="208" t="s">
        <v>84</v>
      </c>
      <c r="AY85" s="18" t="s">
        <v>137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84</v>
      </c>
      <c r="BK85" s="209">
        <f>ROUND(I85*H85,2)</f>
        <v>0</v>
      </c>
      <c r="BL85" s="18" t="s">
        <v>142</v>
      </c>
      <c r="BM85" s="208" t="s">
        <v>171</v>
      </c>
    </row>
    <row r="86" s="2" customFormat="1">
      <c r="A86" s="39"/>
      <c r="B86" s="40"/>
      <c r="C86" s="41"/>
      <c r="D86" s="210" t="s">
        <v>144</v>
      </c>
      <c r="E86" s="41"/>
      <c r="F86" s="211" t="s">
        <v>170</v>
      </c>
      <c r="G86" s="41"/>
      <c r="H86" s="41"/>
      <c r="I86" s="212"/>
      <c r="J86" s="41"/>
      <c r="K86" s="41"/>
      <c r="L86" s="45"/>
      <c r="M86" s="213"/>
      <c r="N86" s="214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2" customFormat="1" ht="16.5" customHeight="1">
      <c r="A87" s="39"/>
      <c r="B87" s="40"/>
      <c r="C87" s="197" t="s">
        <v>151</v>
      </c>
      <c r="D87" s="197" t="s">
        <v>138</v>
      </c>
      <c r="E87" s="198" t="s">
        <v>172</v>
      </c>
      <c r="F87" s="199" t="s">
        <v>173</v>
      </c>
      <c r="G87" s="200" t="s">
        <v>141</v>
      </c>
      <c r="H87" s="201">
        <v>1</v>
      </c>
      <c r="I87" s="202"/>
      <c r="J87" s="203">
        <f>ROUND(I87*H87,2)</f>
        <v>0</v>
      </c>
      <c r="K87" s="199" t="s">
        <v>19</v>
      </c>
      <c r="L87" s="45"/>
      <c r="M87" s="204" t="s">
        <v>19</v>
      </c>
      <c r="N87" s="205" t="s">
        <v>47</v>
      </c>
      <c r="O87" s="8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142</v>
      </c>
      <c r="AT87" s="208" t="s">
        <v>138</v>
      </c>
      <c r="AU87" s="208" t="s">
        <v>84</v>
      </c>
      <c r="AY87" s="18" t="s">
        <v>137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84</v>
      </c>
      <c r="BK87" s="209">
        <f>ROUND(I87*H87,2)</f>
        <v>0</v>
      </c>
      <c r="BL87" s="18" t="s">
        <v>142</v>
      </c>
      <c r="BM87" s="208" t="s">
        <v>174</v>
      </c>
    </row>
    <row r="88" s="2" customFormat="1">
      <c r="A88" s="39"/>
      <c r="B88" s="40"/>
      <c r="C88" s="41"/>
      <c r="D88" s="210" t="s">
        <v>144</v>
      </c>
      <c r="E88" s="41"/>
      <c r="F88" s="211" t="s">
        <v>173</v>
      </c>
      <c r="G88" s="41"/>
      <c r="H88" s="41"/>
      <c r="I88" s="212"/>
      <c r="J88" s="41"/>
      <c r="K88" s="41"/>
      <c r="L88" s="45"/>
      <c r="M88" s="213"/>
      <c r="N88" s="214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144</v>
      </c>
      <c r="AU88" s="18" t="s">
        <v>84</v>
      </c>
    </row>
    <row r="89" s="2" customFormat="1" ht="16.5" customHeight="1">
      <c r="A89" s="39"/>
      <c r="B89" s="40"/>
      <c r="C89" s="197" t="s">
        <v>156</v>
      </c>
      <c r="D89" s="197" t="s">
        <v>138</v>
      </c>
      <c r="E89" s="198" t="s">
        <v>175</v>
      </c>
      <c r="F89" s="199" t="s">
        <v>176</v>
      </c>
      <c r="G89" s="200" t="s">
        <v>177</v>
      </c>
      <c r="H89" s="201">
        <v>4</v>
      </c>
      <c r="I89" s="202"/>
      <c r="J89" s="203">
        <f>ROUND(I89*H89,2)</f>
        <v>0</v>
      </c>
      <c r="K89" s="199" t="s">
        <v>19</v>
      </c>
      <c r="L89" s="45"/>
      <c r="M89" s="204" t="s">
        <v>19</v>
      </c>
      <c r="N89" s="205" t="s">
        <v>47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142</v>
      </c>
      <c r="AT89" s="208" t="s">
        <v>138</v>
      </c>
      <c r="AU89" s="208" t="s">
        <v>84</v>
      </c>
      <c r="AY89" s="18" t="s">
        <v>137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84</v>
      </c>
      <c r="BK89" s="209">
        <f>ROUND(I89*H89,2)</f>
        <v>0</v>
      </c>
      <c r="BL89" s="18" t="s">
        <v>142</v>
      </c>
      <c r="BM89" s="208" t="s">
        <v>178</v>
      </c>
    </row>
    <row r="90" s="2" customFormat="1">
      <c r="A90" s="39"/>
      <c r="B90" s="40"/>
      <c r="C90" s="41"/>
      <c r="D90" s="210" t="s">
        <v>144</v>
      </c>
      <c r="E90" s="41"/>
      <c r="F90" s="211" t="s">
        <v>176</v>
      </c>
      <c r="G90" s="41"/>
      <c r="H90" s="41"/>
      <c r="I90" s="212"/>
      <c r="J90" s="41"/>
      <c r="K90" s="41"/>
      <c r="L90" s="45"/>
      <c r="M90" s="226"/>
      <c r="N90" s="227"/>
      <c r="O90" s="228"/>
      <c r="P90" s="228"/>
      <c r="Q90" s="228"/>
      <c r="R90" s="228"/>
      <c r="S90" s="228"/>
      <c r="T90" s="22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84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53yc6UpEjDHOVIQjKdLFCWGwC9xow6YaKD+GSOHiiBurXatoGRMFstjKD1brjnUTTHMI80Krghb9pmWuNXqFLQ==" hashValue="TofGxOYtzplNDo3jDTq7bdoWrtL9KAzxyIqccPI5CrR95maluaf+nFqqrD/Nw7l/koPUy1WDVGJyALqsBqw/KQ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ROUND((SUM(BE82:BE104)),  2)</f>
        <v>0</v>
      </c>
      <c r="G33" s="39"/>
      <c r="H33" s="39"/>
      <c r="I33" s="149">
        <v>0.20999999999999999</v>
      </c>
      <c r="J33" s="148">
        <f>ROUND(((SUM(BE82:BE104))*I33),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ROUND((SUM(BF82:BF104)),  2)</f>
        <v>0</v>
      </c>
      <c r="G34" s="39"/>
      <c r="H34" s="39"/>
      <c r="I34" s="149">
        <v>0.14999999999999999</v>
      </c>
      <c r="J34" s="148">
        <f>ROUND(((SUM(BF82:BF104))*I34),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ROUND((SUM(BG82:BG104)),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ROUND((SUM(BH82:BH104)),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ROUND((SUM(BI82:BI104)),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001 - Neuznatelné - Příprava území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181</v>
      </c>
      <c r="E61" s="233"/>
      <c r="F61" s="233"/>
      <c r="G61" s="233"/>
      <c r="H61" s="233"/>
      <c r="I61" s="233"/>
      <c r="J61" s="234">
        <f>J84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13" customFormat="1" ht="19.92" customHeight="1">
      <c r="A62" s="13"/>
      <c r="B62" s="230"/>
      <c r="C62" s="231"/>
      <c r="D62" s="232" t="s">
        <v>182</v>
      </c>
      <c r="E62" s="233"/>
      <c r="F62" s="233"/>
      <c r="G62" s="233"/>
      <c r="H62" s="233"/>
      <c r="I62" s="233"/>
      <c r="J62" s="234">
        <f>J100</f>
        <v>0</v>
      </c>
      <c r="K62" s="231"/>
      <c r="L62" s="235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Rekonstrukce chodníku a VO ul. Kubelkova - 1. 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001 - Neuznatelné - Příprava území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Česká Třebová</v>
      </c>
      <c r="G76" s="41"/>
      <c r="H76" s="41"/>
      <c r="I76" s="33" t="s">
        <v>23</v>
      </c>
      <c r="J76" s="73" t="str">
        <f>IF(J12="","",J12)</f>
        <v>30. 3. 2023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Město Česká Třebová</v>
      </c>
      <c r="G78" s="41"/>
      <c r="H78" s="41"/>
      <c r="I78" s="33" t="s">
        <v>33</v>
      </c>
      <c r="J78" s="37" t="str">
        <f>E21</f>
        <v>Prodin a.s.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31</v>
      </c>
      <c r="D79" s="41"/>
      <c r="E79" s="41"/>
      <c r="F79" s="28" t="str">
        <f>IF(E18="","",E18)</f>
        <v>Vyplň údaj</v>
      </c>
      <c r="G79" s="41"/>
      <c r="H79" s="41"/>
      <c r="I79" s="33" t="s">
        <v>38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0" customFormat="1" ht="29.28" customHeight="1">
      <c r="A81" s="172"/>
      <c r="B81" s="173"/>
      <c r="C81" s="174" t="s">
        <v>122</v>
      </c>
      <c r="D81" s="175" t="s">
        <v>61</v>
      </c>
      <c r="E81" s="175" t="s">
        <v>57</v>
      </c>
      <c r="F81" s="175" t="s">
        <v>58</v>
      </c>
      <c r="G81" s="175" t="s">
        <v>123</v>
      </c>
      <c r="H81" s="175" t="s">
        <v>124</v>
      </c>
      <c r="I81" s="175" t="s">
        <v>125</v>
      </c>
      <c r="J81" s="175" t="s">
        <v>118</v>
      </c>
      <c r="K81" s="176" t="s">
        <v>126</v>
      </c>
      <c r="L81" s="177"/>
      <c r="M81" s="93" t="s">
        <v>19</v>
      </c>
      <c r="N81" s="94" t="s">
        <v>46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78">
        <f>BK82</f>
        <v>0</v>
      </c>
      <c r="K82" s="41"/>
      <c r="L82" s="45"/>
      <c r="M82" s="96"/>
      <c r="N82" s="179"/>
      <c r="O82" s="97"/>
      <c r="P82" s="180">
        <f>P83</f>
        <v>0</v>
      </c>
      <c r="Q82" s="97"/>
      <c r="R82" s="180">
        <f>R83</f>
        <v>0</v>
      </c>
      <c r="S82" s="97"/>
      <c r="T82" s="181">
        <f>T83</f>
        <v>0.48199999999999998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75</v>
      </c>
      <c r="AU82" s="18" t="s">
        <v>119</v>
      </c>
      <c r="BK82" s="182">
        <f>BK83</f>
        <v>0</v>
      </c>
    </row>
    <row r="83" s="11" customFormat="1" ht="25.92" customHeight="1">
      <c r="A83" s="11"/>
      <c r="B83" s="183"/>
      <c r="C83" s="184"/>
      <c r="D83" s="185" t="s">
        <v>75</v>
      </c>
      <c r="E83" s="186" t="s">
        <v>183</v>
      </c>
      <c r="F83" s="186" t="s">
        <v>184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P84+P100</f>
        <v>0</v>
      </c>
      <c r="Q83" s="191"/>
      <c r="R83" s="192">
        <f>R84+R100</f>
        <v>0</v>
      </c>
      <c r="S83" s="191"/>
      <c r="T83" s="193">
        <f>T84+T100</f>
        <v>0.48199999999999998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84</v>
      </c>
      <c r="AT83" s="195" t="s">
        <v>75</v>
      </c>
      <c r="AU83" s="195" t="s">
        <v>76</v>
      </c>
      <c r="AY83" s="194" t="s">
        <v>137</v>
      </c>
      <c r="BK83" s="196">
        <f>BK84+BK100</f>
        <v>0</v>
      </c>
    </row>
    <row r="84" s="11" customFormat="1" ht="22.8" customHeight="1">
      <c r="A84" s="11"/>
      <c r="B84" s="183"/>
      <c r="C84" s="184"/>
      <c r="D84" s="185" t="s">
        <v>75</v>
      </c>
      <c r="E84" s="236" t="s">
        <v>84</v>
      </c>
      <c r="F84" s="236" t="s">
        <v>185</v>
      </c>
      <c r="G84" s="184"/>
      <c r="H84" s="184"/>
      <c r="I84" s="187"/>
      <c r="J84" s="237">
        <f>BK84</f>
        <v>0</v>
      </c>
      <c r="K84" s="184"/>
      <c r="L84" s="189"/>
      <c r="M84" s="190"/>
      <c r="N84" s="191"/>
      <c r="O84" s="191"/>
      <c r="P84" s="192">
        <f>SUM(P85:P99)</f>
        <v>0</v>
      </c>
      <c r="Q84" s="191"/>
      <c r="R84" s="192">
        <f>SUM(R85:R99)</f>
        <v>0</v>
      </c>
      <c r="S84" s="191"/>
      <c r="T84" s="193">
        <f>SUM(T85:T99)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84</v>
      </c>
      <c r="AT84" s="195" t="s">
        <v>75</v>
      </c>
      <c r="AU84" s="195" t="s">
        <v>84</v>
      </c>
      <c r="AY84" s="194" t="s">
        <v>137</v>
      </c>
      <c r="BK84" s="196">
        <f>SUM(BK85:BK99)</f>
        <v>0</v>
      </c>
    </row>
    <row r="85" s="2" customFormat="1" ht="16.5" customHeight="1">
      <c r="A85" s="39"/>
      <c r="B85" s="40"/>
      <c r="C85" s="197" t="s">
        <v>84</v>
      </c>
      <c r="D85" s="197" t="s">
        <v>138</v>
      </c>
      <c r="E85" s="198" t="s">
        <v>186</v>
      </c>
      <c r="F85" s="199" t="s">
        <v>187</v>
      </c>
      <c r="G85" s="200" t="s">
        <v>177</v>
      </c>
      <c r="H85" s="201">
        <v>2</v>
      </c>
      <c r="I85" s="202"/>
      <c r="J85" s="203">
        <f>ROUND(I85*H85,2)</f>
        <v>0</v>
      </c>
      <c r="K85" s="199" t="s">
        <v>188</v>
      </c>
      <c r="L85" s="45"/>
      <c r="M85" s="204" t="s">
        <v>19</v>
      </c>
      <c r="N85" s="205" t="s">
        <v>47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156</v>
      </c>
      <c r="AT85" s="208" t="s">
        <v>138</v>
      </c>
      <c r="AU85" s="208" t="s">
        <v>86</v>
      </c>
      <c r="AY85" s="18" t="s">
        <v>137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84</v>
      </c>
      <c r="BK85" s="209">
        <f>ROUND(I85*H85,2)</f>
        <v>0</v>
      </c>
      <c r="BL85" s="18" t="s">
        <v>156</v>
      </c>
      <c r="BM85" s="208" t="s">
        <v>189</v>
      </c>
    </row>
    <row r="86" s="2" customFormat="1">
      <c r="A86" s="39"/>
      <c r="B86" s="40"/>
      <c r="C86" s="41"/>
      <c r="D86" s="210" t="s">
        <v>144</v>
      </c>
      <c r="E86" s="41"/>
      <c r="F86" s="211" t="s">
        <v>190</v>
      </c>
      <c r="G86" s="41"/>
      <c r="H86" s="41"/>
      <c r="I86" s="212"/>
      <c r="J86" s="41"/>
      <c r="K86" s="41"/>
      <c r="L86" s="45"/>
      <c r="M86" s="213"/>
      <c r="N86" s="214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86</v>
      </c>
    </row>
    <row r="87" s="2" customFormat="1">
      <c r="A87" s="39"/>
      <c r="B87" s="40"/>
      <c r="C87" s="41"/>
      <c r="D87" s="238" t="s">
        <v>191</v>
      </c>
      <c r="E87" s="41"/>
      <c r="F87" s="239" t="s">
        <v>192</v>
      </c>
      <c r="G87" s="41"/>
      <c r="H87" s="41"/>
      <c r="I87" s="212"/>
      <c r="J87" s="41"/>
      <c r="K87" s="41"/>
      <c r="L87" s="45"/>
      <c r="M87" s="213"/>
      <c r="N87" s="21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191</v>
      </c>
      <c r="AU87" s="18" t="s">
        <v>86</v>
      </c>
    </row>
    <row r="88" s="2" customFormat="1" ht="16.5" customHeight="1">
      <c r="A88" s="39"/>
      <c r="B88" s="40"/>
      <c r="C88" s="197" t="s">
        <v>86</v>
      </c>
      <c r="D88" s="197" t="s">
        <v>138</v>
      </c>
      <c r="E88" s="198" t="s">
        <v>193</v>
      </c>
      <c r="F88" s="199" t="s">
        <v>194</v>
      </c>
      <c r="G88" s="200" t="s">
        <v>177</v>
      </c>
      <c r="H88" s="201">
        <v>2</v>
      </c>
      <c r="I88" s="202"/>
      <c r="J88" s="203">
        <f>ROUND(I88*H88,2)</f>
        <v>0</v>
      </c>
      <c r="K88" s="199" t="s">
        <v>188</v>
      </c>
      <c r="L88" s="45"/>
      <c r="M88" s="204" t="s">
        <v>19</v>
      </c>
      <c r="N88" s="205" t="s">
        <v>47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156</v>
      </c>
      <c r="AT88" s="208" t="s">
        <v>138</v>
      </c>
      <c r="AU88" s="208" t="s">
        <v>86</v>
      </c>
      <c r="AY88" s="18" t="s">
        <v>137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84</v>
      </c>
      <c r="BK88" s="209">
        <f>ROUND(I88*H88,2)</f>
        <v>0</v>
      </c>
      <c r="BL88" s="18" t="s">
        <v>156</v>
      </c>
      <c r="BM88" s="208" t="s">
        <v>195</v>
      </c>
    </row>
    <row r="89" s="2" customFormat="1">
      <c r="A89" s="39"/>
      <c r="B89" s="40"/>
      <c r="C89" s="41"/>
      <c r="D89" s="210" t="s">
        <v>144</v>
      </c>
      <c r="E89" s="41"/>
      <c r="F89" s="211" t="s">
        <v>196</v>
      </c>
      <c r="G89" s="41"/>
      <c r="H89" s="41"/>
      <c r="I89" s="212"/>
      <c r="J89" s="41"/>
      <c r="K89" s="41"/>
      <c r="L89" s="45"/>
      <c r="M89" s="213"/>
      <c r="N89" s="21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86</v>
      </c>
    </row>
    <row r="90" s="2" customFormat="1">
      <c r="A90" s="39"/>
      <c r="B90" s="40"/>
      <c r="C90" s="41"/>
      <c r="D90" s="238" t="s">
        <v>191</v>
      </c>
      <c r="E90" s="41"/>
      <c r="F90" s="239" t="s">
        <v>197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191</v>
      </c>
      <c r="AU90" s="18" t="s">
        <v>86</v>
      </c>
    </row>
    <row r="91" s="12" customFormat="1">
      <c r="A91" s="12"/>
      <c r="B91" s="215"/>
      <c r="C91" s="216"/>
      <c r="D91" s="210" t="s">
        <v>145</v>
      </c>
      <c r="E91" s="217" t="s">
        <v>19</v>
      </c>
      <c r="F91" s="218" t="s">
        <v>198</v>
      </c>
      <c r="G91" s="216"/>
      <c r="H91" s="219">
        <v>2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5" t="s">
        <v>145</v>
      </c>
      <c r="AU91" s="225" t="s">
        <v>86</v>
      </c>
      <c r="AV91" s="12" t="s">
        <v>86</v>
      </c>
      <c r="AW91" s="12" t="s">
        <v>37</v>
      </c>
      <c r="AX91" s="12" t="s">
        <v>84</v>
      </c>
      <c r="AY91" s="225" t="s">
        <v>137</v>
      </c>
    </row>
    <row r="92" s="2" customFormat="1" ht="16.5" customHeight="1">
      <c r="A92" s="39"/>
      <c r="B92" s="40"/>
      <c r="C92" s="197" t="s">
        <v>151</v>
      </c>
      <c r="D92" s="197" t="s">
        <v>138</v>
      </c>
      <c r="E92" s="198" t="s">
        <v>199</v>
      </c>
      <c r="F92" s="199" t="s">
        <v>200</v>
      </c>
      <c r="G92" s="200" t="s">
        <v>177</v>
      </c>
      <c r="H92" s="201">
        <v>2</v>
      </c>
      <c r="I92" s="202"/>
      <c r="J92" s="203">
        <f>ROUND(I92*H92,2)</f>
        <v>0</v>
      </c>
      <c r="K92" s="199" t="s">
        <v>188</v>
      </c>
      <c r="L92" s="45"/>
      <c r="M92" s="204" t="s">
        <v>19</v>
      </c>
      <c r="N92" s="205" t="s">
        <v>47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156</v>
      </c>
      <c r="AT92" s="208" t="s">
        <v>138</v>
      </c>
      <c r="AU92" s="208" t="s">
        <v>86</v>
      </c>
      <c r="AY92" s="18" t="s">
        <v>137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84</v>
      </c>
      <c r="BK92" s="209">
        <f>ROUND(I92*H92,2)</f>
        <v>0</v>
      </c>
      <c r="BL92" s="18" t="s">
        <v>156</v>
      </c>
      <c r="BM92" s="208" t="s">
        <v>201</v>
      </c>
    </row>
    <row r="93" s="2" customFormat="1">
      <c r="A93" s="39"/>
      <c r="B93" s="40"/>
      <c r="C93" s="41"/>
      <c r="D93" s="210" t="s">
        <v>144</v>
      </c>
      <c r="E93" s="41"/>
      <c r="F93" s="211" t="s">
        <v>202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86</v>
      </c>
    </row>
    <row r="94" s="2" customFormat="1">
      <c r="A94" s="39"/>
      <c r="B94" s="40"/>
      <c r="C94" s="41"/>
      <c r="D94" s="238" t="s">
        <v>191</v>
      </c>
      <c r="E94" s="41"/>
      <c r="F94" s="239" t="s">
        <v>203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191</v>
      </c>
      <c r="AU94" s="18" t="s">
        <v>86</v>
      </c>
    </row>
    <row r="95" s="2" customFormat="1" ht="16.5" customHeight="1">
      <c r="A95" s="39"/>
      <c r="B95" s="40"/>
      <c r="C95" s="197" t="s">
        <v>156</v>
      </c>
      <c r="D95" s="197" t="s">
        <v>138</v>
      </c>
      <c r="E95" s="198" t="s">
        <v>204</v>
      </c>
      <c r="F95" s="199" t="s">
        <v>205</v>
      </c>
      <c r="G95" s="200" t="s">
        <v>177</v>
      </c>
      <c r="H95" s="201">
        <v>2</v>
      </c>
      <c r="I95" s="202"/>
      <c r="J95" s="203">
        <f>ROUND(I95*H95,2)</f>
        <v>0</v>
      </c>
      <c r="K95" s="199" t="s">
        <v>188</v>
      </c>
      <c r="L95" s="45"/>
      <c r="M95" s="204" t="s">
        <v>19</v>
      </c>
      <c r="N95" s="205" t="s">
        <v>47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156</v>
      </c>
      <c r="AT95" s="208" t="s">
        <v>138</v>
      </c>
      <c r="AU95" s="208" t="s">
        <v>86</v>
      </c>
      <c r="AY95" s="18" t="s">
        <v>137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84</v>
      </c>
      <c r="BK95" s="209">
        <f>ROUND(I95*H95,2)</f>
        <v>0</v>
      </c>
      <c r="BL95" s="18" t="s">
        <v>156</v>
      </c>
      <c r="BM95" s="208" t="s">
        <v>206</v>
      </c>
    </row>
    <row r="96" s="2" customFormat="1">
      <c r="A96" s="39"/>
      <c r="B96" s="40"/>
      <c r="C96" s="41"/>
      <c r="D96" s="210" t="s">
        <v>144</v>
      </c>
      <c r="E96" s="41"/>
      <c r="F96" s="211" t="s">
        <v>207</v>
      </c>
      <c r="G96" s="41"/>
      <c r="H96" s="41"/>
      <c r="I96" s="212"/>
      <c r="J96" s="41"/>
      <c r="K96" s="41"/>
      <c r="L96" s="45"/>
      <c r="M96" s="213"/>
      <c r="N96" s="21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144</v>
      </c>
      <c r="AU96" s="18" t="s">
        <v>86</v>
      </c>
    </row>
    <row r="97" s="2" customFormat="1">
      <c r="A97" s="39"/>
      <c r="B97" s="40"/>
      <c r="C97" s="41"/>
      <c r="D97" s="238" t="s">
        <v>191</v>
      </c>
      <c r="E97" s="41"/>
      <c r="F97" s="239" t="s">
        <v>208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191</v>
      </c>
      <c r="AU97" s="18" t="s">
        <v>86</v>
      </c>
    </row>
    <row r="98" s="2" customFormat="1" ht="16.5" customHeight="1">
      <c r="A98" s="39"/>
      <c r="B98" s="40"/>
      <c r="C98" s="197" t="s">
        <v>136</v>
      </c>
      <c r="D98" s="197" t="s">
        <v>138</v>
      </c>
      <c r="E98" s="198" t="s">
        <v>209</v>
      </c>
      <c r="F98" s="199" t="s">
        <v>210</v>
      </c>
      <c r="G98" s="200" t="s">
        <v>141</v>
      </c>
      <c r="H98" s="201">
        <v>1</v>
      </c>
      <c r="I98" s="202"/>
      <c r="J98" s="203">
        <f>ROUND(I98*H98,2)</f>
        <v>0</v>
      </c>
      <c r="K98" s="199" t="s">
        <v>19</v>
      </c>
      <c r="L98" s="45"/>
      <c r="M98" s="204" t="s">
        <v>19</v>
      </c>
      <c r="N98" s="205" t="s">
        <v>47</v>
      </c>
      <c r="O98" s="85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8" t="s">
        <v>156</v>
      </c>
      <c r="AT98" s="208" t="s">
        <v>138</v>
      </c>
      <c r="AU98" s="208" t="s">
        <v>86</v>
      </c>
      <c r="AY98" s="18" t="s">
        <v>137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84</v>
      </c>
      <c r="BK98" s="209">
        <f>ROUND(I98*H98,2)</f>
        <v>0</v>
      </c>
      <c r="BL98" s="18" t="s">
        <v>156</v>
      </c>
      <c r="BM98" s="208" t="s">
        <v>211</v>
      </c>
    </row>
    <row r="99" s="2" customFormat="1">
      <c r="A99" s="39"/>
      <c r="B99" s="40"/>
      <c r="C99" s="41"/>
      <c r="D99" s="210" t="s">
        <v>144</v>
      </c>
      <c r="E99" s="41"/>
      <c r="F99" s="211" t="s">
        <v>212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86</v>
      </c>
    </row>
    <row r="100" s="11" customFormat="1" ht="22.8" customHeight="1">
      <c r="A100" s="11"/>
      <c r="B100" s="183"/>
      <c r="C100" s="184"/>
      <c r="D100" s="185" t="s">
        <v>75</v>
      </c>
      <c r="E100" s="236" t="s">
        <v>213</v>
      </c>
      <c r="F100" s="236" t="s">
        <v>214</v>
      </c>
      <c r="G100" s="184"/>
      <c r="H100" s="184"/>
      <c r="I100" s="187"/>
      <c r="J100" s="237">
        <f>BK100</f>
        <v>0</v>
      </c>
      <c r="K100" s="184"/>
      <c r="L100" s="189"/>
      <c r="M100" s="190"/>
      <c r="N100" s="191"/>
      <c r="O100" s="191"/>
      <c r="P100" s="192">
        <f>SUM(P101:P104)</f>
        <v>0</v>
      </c>
      <c r="Q100" s="191"/>
      <c r="R100" s="192">
        <f>SUM(R101:R104)</f>
        <v>0</v>
      </c>
      <c r="S100" s="191"/>
      <c r="T100" s="193">
        <f>SUM(T101:T104)</f>
        <v>0.48199999999999998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194" t="s">
        <v>84</v>
      </c>
      <c r="AT100" s="195" t="s">
        <v>75</v>
      </c>
      <c r="AU100" s="195" t="s">
        <v>84</v>
      </c>
      <c r="AY100" s="194" t="s">
        <v>137</v>
      </c>
      <c r="BK100" s="196">
        <f>SUM(BK101:BK104)</f>
        <v>0</v>
      </c>
    </row>
    <row r="101" s="2" customFormat="1" ht="16.5" customHeight="1">
      <c r="A101" s="39"/>
      <c r="B101" s="40"/>
      <c r="C101" s="197" t="s">
        <v>215</v>
      </c>
      <c r="D101" s="197" t="s">
        <v>138</v>
      </c>
      <c r="E101" s="198" t="s">
        <v>216</v>
      </c>
      <c r="F101" s="199" t="s">
        <v>217</v>
      </c>
      <c r="G101" s="200" t="s">
        <v>177</v>
      </c>
      <c r="H101" s="201">
        <v>1</v>
      </c>
      <c r="I101" s="202"/>
      <c r="J101" s="203">
        <f>ROUND(I101*H101,2)</f>
        <v>0</v>
      </c>
      <c r="K101" s="199" t="s">
        <v>19</v>
      </c>
      <c r="L101" s="45"/>
      <c r="M101" s="204" t="s">
        <v>19</v>
      </c>
      <c r="N101" s="205" t="s">
        <v>47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0.48199999999999998</v>
      </c>
      <c r="T101" s="207">
        <f>S101*H101</f>
        <v>0.48199999999999998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156</v>
      </c>
      <c r="AT101" s="208" t="s">
        <v>138</v>
      </c>
      <c r="AU101" s="208" t="s">
        <v>86</v>
      </c>
      <c r="AY101" s="18" t="s">
        <v>137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84</v>
      </c>
      <c r="BK101" s="209">
        <f>ROUND(I101*H101,2)</f>
        <v>0</v>
      </c>
      <c r="BL101" s="18" t="s">
        <v>156</v>
      </c>
      <c r="BM101" s="208" t="s">
        <v>218</v>
      </c>
    </row>
    <row r="102" s="2" customFormat="1">
      <c r="A102" s="39"/>
      <c r="B102" s="40"/>
      <c r="C102" s="41"/>
      <c r="D102" s="210" t="s">
        <v>144</v>
      </c>
      <c r="E102" s="41"/>
      <c r="F102" s="211" t="s">
        <v>219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86</v>
      </c>
    </row>
    <row r="103" s="2" customFormat="1">
      <c r="A103" s="39"/>
      <c r="B103" s="40"/>
      <c r="C103" s="41"/>
      <c r="D103" s="210" t="s">
        <v>220</v>
      </c>
      <c r="E103" s="41"/>
      <c r="F103" s="240" t="s">
        <v>221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220</v>
      </c>
      <c r="AU103" s="18" t="s">
        <v>86</v>
      </c>
    </row>
    <row r="104" s="12" customFormat="1">
      <c r="A104" s="12"/>
      <c r="B104" s="215"/>
      <c r="C104" s="216"/>
      <c r="D104" s="210" t="s">
        <v>145</v>
      </c>
      <c r="E104" s="217" t="s">
        <v>19</v>
      </c>
      <c r="F104" s="218" t="s">
        <v>222</v>
      </c>
      <c r="G104" s="216"/>
      <c r="H104" s="219">
        <v>1</v>
      </c>
      <c r="I104" s="220"/>
      <c r="J104" s="216"/>
      <c r="K104" s="216"/>
      <c r="L104" s="221"/>
      <c r="M104" s="241"/>
      <c r="N104" s="242"/>
      <c r="O104" s="242"/>
      <c r="P104" s="242"/>
      <c r="Q104" s="242"/>
      <c r="R104" s="242"/>
      <c r="S104" s="242"/>
      <c r="T104" s="243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5" t="s">
        <v>145</v>
      </c>
      <c r="AU104" s="225" t="s">
        <v>86</v>
      </c>
      <c r="AV104" s="12" t="s">
        <v>86</v>
      </c>
      <c r="AW104" s="12" t="s">
        <v>37</v>
      </c>
      <c r="AX104" s="12" t="s">
        <v>84</v>
      </c>
      <c r="AY104" s="225" t="s">
        <v>137</v>
      </c>
    </row>
    <row r="105" s="2" customFormat="1" ht="6.96" customHeight="1">
      <c r="A105" s="39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45"/>
      <c r="M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</sheetData>
  <sheetProtection sheet="1" autoFilter="0" formatColumns="0" formatRows="0" objects="1" scenarios="1" spinCount="100000" saltValue="bYhdYjw/tS22NVym19+de4RhdsQ8f+kDXHUWGwwVwTFzY6dr58ptsfduBYOg2knLD/Ur3xuWTFmA6UFcXOyfTA==" hashValue="I2C3PJ2Df16OreHao9awoCN5cjMYyFhBndSuQviFb1Luo/tCTZ4bm2TkeJ1SYn022/Fbczl88vTE1rOja2FA8w==" algorithmName="SHA-512" password="CC35"/>
  <autoFilter ref="C81:K10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211231"/>
    <hyperlink ref="F90" r:id="rId2" display="https://podminky.urs.cz/item/CS_URS_2023_01/112151351"/>
    <hyperlink ref="F94" r:id="rId3" display="https://podminky.urs.cz/item/CS_URS_2023_01/112251101"/>
    <hyperlink ref="F97" r:id="rId4" display="https://podminky.urs.cz/item/CS_URS_2023_01/1622014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ROUND((SUM(BE89:BE387)),  2)</f>
        <v>0</v>
      </c>
      <c r="G33" s="39"/>
      <c r="H33" s="39"/>
      <c r="I33" s="149">
        <v>0.20999999999999999</v>
      </c>
      <c r="J33" s="148">
        <f>ROUND(((SUM(BE89:BE387))*I33),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ROUND((SUM(BF89:BF387)),  2)</f>
        <v>0</v>
      </c>
      <c r="G34" s="39"/>
      <c r="H34" s="39"/>
      <c r="I34" s="149">
        <v>0.14999999999999999</v>
      </c>
      <c r="J34" s="148">
        <f>ROUND(((SUM(BF89:BF387))*I34),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ROUND((SUM(BG89:BG387)),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ROUND((SUM(BH89:BH387)),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ROUND((SUM(BI89:BI387)),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131 - Uznatelná - Rekonstrukce stávajících chodníků ul. Kubelkova a Pod Březinou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181</v>
      </c>
      <c r="E61" s="233"/>
      <c r="F61" s="233"/>
      <c r="G61" s="233"/>
      <c r="H61" s="233"/>
      <c r="I61" s="233"/>
      <c r="J61" s="234">
        <f>J91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13" customFormat="1" ht="19.92" customHeight="1">
      <c r="A62" s="13"/>
      <c r="B62" s="230"/>
      <c r="C62" s="231"/>
      <c r="D62" s="232" t="s">
        <v>224</v>
      </c>
      <c r="E62" s="233"/>
      <c r="F62" s="233"/>
      <c r="G62" s="233"/>
      <c r="H62" s="233"/>
      <c r="I62" s="233"/>
      <c r="J62" s="234">
        <f>J203</f>
        <v>0</v>
      </c>
      <c r="K62" s="231"/>
      <c r="L62" s="235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="13" customFormat="1" ht="19.92" customHeight="1">
      <c r="A63" s="13"/>
      <c r="B63" s="230"/>
      <c r="C63" s="231"/>
      <c r="D63" s="232" t="s">
        <v>225</v>
      </c>
      <c r="E63" s="233"/>
      <c r="F63" s="233"/>
      <c r="G63" s="233"/>
      <c r="H63" s="233"/>
      <c r="I63" s="233"/>
      <c r="J63" s="234">
        <f>J211</f>
        <v>0</v>
      </c>
      <c r="K63" s="231"/>
      <c r="L63" s="235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4" s="13" customFormat="1" ht="19.92" customHeight="1">
      <c r="A64" s="13"/>
      <c r="B64" s="230"/>
      <c r="C64" s="231"/>
      <c r="D64" s="232" t="s">
        <v>226</v>
      </c>
      <c r="E64" s="233"/>
      <c r="F64" s="233"/>
      <c r="G64" s="233"/>
      <c r="H64" s="233"/>
      <c r="I64" s="233"/>
      <c r="J64" s="234">
        <f>J216</f>
        <v>0</v>
      </c>
      <c r="K64" s="231"/>
      <c r="L64" s="235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</row>
    <row r="65" s="13" customFormat="1" ht="19.92" customHeight="1">
      <c r="A65" s="13"/>
      <c r="B65" s="230"/>
      <c r="C65" s="231"/>
      <c r="D65" s="232" t="s">
        <v>227</v>
      </c>
      <c r="E65" s="233"/>
      <c r="F65" s="233"/>
      <c r="G65" s="233"/>
      <c r="H65" s="233"/>
      <c r="I65" s="233"/>
      <c r="J65" s="234">
        <f>J305</f>
        <v>0</v>
      </c>
      <c r="K65" s="231"/>
      <c r="L65" s="23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9.92" customHeight="1">
      <c r="A66" s="13"/>
      <c r="B66" s="230"/>
      <c r="C66" s="231"/>
      <c r="D66" s="232" t="s">
        <v>182</v>
      </c>
      <c r="E66" s="233"/>
      <c r="F66" s="233"/>
      <c r="G66" s="233"/>
      <c r="H66" s="233"/>
      <c r="I66" s="233"/>
      <c r="J66" s="234">
        <f>J310</f>
        <v>0</v>
      </c>
      <c r="K66" s="231"/>
      <c r="L66" s="23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13" customFormat="1" ht="19.92" customHeight="1">
      <c r="A67" s="13"/>
      <c r="B67" s="230"/>
      <c r="C67" s="231"/>
      <c r="D67" s="232" t="s">
        <v>228</v>
      </c>
      <c r="E67" s="233"/>
      <c r="F67" s="233"/>
      <c r="G67" s="233"/>
      <c r="H67" s="233"/>
      <c r="I67" s="233"/>
      <c r="J67" s="234">
        <f>J330</f>
        <v>0</v>
      </c>
      <c r="K67" s="231"/>
      <c r="L67" s="235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="9" customFormat="1" ht="24.96" customHeight="1">
      <c r="A68" s="9"/>
      <c r="B68" s="166"/>
      <c r="C68" s="167"/>
      <c r="D68" s="168" t="s">
        <v>229</v>
      </c>
      <c r="E68" s="169"/>
      <c r="F68" s="169"/>
      <c r="G68" s="169"/>
      <c r="H68" s="169"/>
      <c r="I68" s="169"/>
      <c r="J68" s="170">
        <f>J380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3" customFormat="1" ht="19.92" customHeight="1">
      <c r="A69" s="13"/>
      <c r="B69" s="230"/>
      <c r="C69" s="231"/>
      <c r="D69" s="232" t="s">
        <v>230</v>
      </c>
      <c r="E69" s="233"/>
      <c r="F69" s="233"/>
      <c r="G69" s="233"/>
      <c r="H69" s="233"/>
      <c r="I69" s="233"/>
      <c r="J69" s="234">
        <f>J381</f>
        <v>0</v>
      </c>
      <c r="K69" s="231"/>
      <c r="L69" s="235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121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Rekonstrukce chodníku a VO ul. Kubelkova - 1. etapa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114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131 - Uznatelná - Rekonstrukce stávajících chodníků ul. Kubelkova a Pod Březinou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Česká Třebová</v>
      </c>
      <c r="G83" s="41"/>
      <c r="H83" s="41"/>
      <c r="I83" s="33" t="s">
        <v>23</v>
      </c>
      <c r="J83" s="73" t="str">
        <f>IF(J12="","",J12)</f>
        <v>30. 3. 2023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Město Česká Třebová</v>
      </c>
      <c r="G85" s="41"/>
      <c r="H85" s="41"/>
      <c r="I85" s="33" t="s">
        <v>33</v>
      </c>
      <c r="J85" s="37" t="str">
        <f>E21</f>
        <v>Prodin a.s.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38</v>
      </c>
      <c r="J86" s="37" t="str">
        <f>E24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0" customFormat="1" ht="29.28" customHeight="1">
      <c r="A88" s="172"/>
      <c r="B88" s="173"/>
      <c r="C88" s="174" t="s">
        <v>122</v>
      </c>
      <c r="D88" s="175" t="s">
        <v>61</v>
      </c>
      <c r="E88" s="175" t="s">
        <v>57</v>
      </c>
      <c r="F88" s="175" t="s">
        <v>58</v>
      </c>
      <c r="G88" s="175" t="s">
        <v>123</v>
      </c>
      <c r="H88" s="175" t="s">
        <v>124</v>
      </c>
      <c r="I88" s="175" t="s">
        <v>125</v>
      </c>
      <c r="J88" s="175" t="s">
        <v>118</v>
      </c>
      <c r="K88" s="176" t="s">
        <v>126</v>
      </c>
      <c r="L88" s="177"/>
      <c r="M88" s="93" t="s">
        <v>19</v>
      </c>
      <c r="N88" s="94" t="s">
        <v>46</v>
      </c>
      <c r="O88" s="94" t="s">
        <v>127</v>
      </c>
      <c r="P88" s="94" t="s">
        <v>128</v>
      </c>
      <c r="Q88" s="94" t="s">
        <v>129</v>
      </c>
      <c r="R88" s="94" t="s">
        <v>130</v>
      </c>
      <c r="S88" s="94" t="s">
        <v>131</v>
      </c>
      <c r="T88" s="95" t="s">
        <v>132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9"/>
      <c r="B89" s="40"/>
      <c r="C89" s="100" t="s">
        <v>133</v>
      </c>
      <c r="D89" s="41"/>
      <c r="E89" s="41"/>
      <c r="F89" s="41"/>
      <c r="G89" s="41"/>
      <c r="H89" s="41"/>
      <c r="I89" s="41"/>
      <c r="J89" s="178">
        <f>BK89</f>
        <v>0</v>
      </c>
      <c r="K89" s="41"/>
      <c r="L89" s="45"/>
      <c r="M89" s="96"/>
      <c r="N89" s="179"/>
      <c r="O89" s="97"/>
      <c r="P89" s="180">
        <f>P90+P380</f>
        <v>0</v>
      </c>
      <c r="Q89" s="97"/>
      <c r="R89" s="180">
        <f>R90+R380</f>
        <v>1042.6465684500001</v>
      </c>
      <c r="S89" s="97"/>
      <c r="T89" s="181">
        <f>T90+T380</f>
        <v>1616.605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119</v>
      </c>
      <c r="BK89" s="182">
        <f>BK90+BK380</f>
        <v>0</v>
      </c>
    </row>
    <row r="90" s="11" customFormat="1" ht="25.92" customHeight="1">
      <c r="A90" s="11"/>
      <c r="B90" s="183"/>
      <c r="C90" s="184"/>
      <c r="D90" s="185" t="s">
        <v>75</v>
      </c>
      <c r="E90" s="186" t="s">
        <v>183</v>
      </c>
      <c r="F90" s="186" t="s">
        <v>184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P91+P203+P211+P216+P305+P310+P330</f>
        <v>0</v>
      </c>
      <c r="Q90" s="191"/>
      <c r="R90" s="192">
        <f>R91+R203+R211+R216+R305+R310+R330</f>
        <v>1042.6373972000001</v>
      </c>
      <c r="S90" s="191"/>
      <c r="T90" s="193">
        <f>T91+T203+T211+T216+T305+T310+T330</f>
        <v>1616.605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84</v>
      </c>
      <c r="AT90" s="195" t="s">
        <v>75</v>
      </c>
      <c r="AU90" s="195" t="s">
        <v>76</v>
      </c>
      <c r="AY90" s="194" t="s">
        <v>137</v>
      </c>
      <c r="BK90" s="196">
        <f>BK91+BK203+BK211+BK216+BK305+BK310+BK330</f>
        <v>0</v>
      </c>
    </row>
    <row r="91" s="11" customFormat="1" ht="22.8" customHeight="1">
      <c r="A91" s="11"/>
      <c r="B91" s="183"/>
      <c r="C91" s="184"/>
      <c r="D91" s="185" t="s">
        <v>75</v>
      </c>
      <c r="E91" s="236" t="s">
        <v>84</v>
      </c>
      <c r="F91" s="236" t="s">
        <v>185</v>
      </c>
      <c r="G91" s="184"/>
      <c r="H91" s="184"/>
      <c r="I91" s="187"/>
      <c r="J91" s="237">
        <f>BK91</f>
        <v>0</v>
      </c>
      <c r="K91" s="184"/>
      <c r="L91" s="189"/>
      <c r="M91" s="190"/>
      <c r="N91" s="191"/>
      <c r="O91" s="191"/>
      <c r="P91" s="192">
        <f>SUM(P92:P202)</f>
        <v>0</v>
      </c>
      <c r="Q91" s="191"/>
      <c r="R91" s="192">
        <f>SUM(R92:R202)</f>
        <v>0.0062300000000000003</v>
      </c>
      <c r="S91" s="191"/>
      <c r="T91" s="193">
        <f>SUM(T92:T202)</f>
        <v>1616.605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84</v>
      </c>
      <c r="AT91" s="195" t="s">
        <v>75</v>
      </c>
      <c r="AU91" s="195" t="s">
        <v>84</v>
      </c>
      <c r="AY91" s="194" t="s">
        <v>137</v>
      </c>
      <c r="BK91" s="196">
        <f>SUM(BK92:BK202)</f>
        <v>0</v>
      </c>
    </row>
    <row r="92" s="2" customFormat="1" ht="16.5" customHeight="1">
      <c r="A92" s="39"/>
      <c r="B92" s="40"/>
      <c r="C92" s="197" t="s">
        <v>84</v>
      </c>
      <c r="D92" s="197" t="s">
        <v>138</v>
      </c>
      <c r="E92" s="198" t="s">
        <v>231</v>
      </c>
      <c r="F92" s="199" t="s">
        <v>232</v>
      </c>
      <c r="G92" s="200" t="s">
        <v>233</v>
      </c>
      <c r="H92" s="201">
        <v>31</v>
      </c>
      <c r="I92" s="202"/>
      <c r="J92" s="203">
        <f>ROUND(I92*H92,2)</f>
        <v>0</v>
      </c>
      <c r="K92" s="199" t="s">
        <v>188</v>
      </c>
      <c r="L92" s="45"/>
      <c r="M92" s="204" t="s">
        <v>19</v>
      </c>
      <c r="N92" s="205" t="s">
        <v>47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0.26000000000000001</v>
      </c>
      <c r="T92" s="207">
        <f>S92*H92</f>
        <v>8.0600000000000005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156</v>
      </c>
      <c r="AT92" s="208" t="s">
        <v>138</v>
      </c>
      <c r="AU92" s="208" t="s">
        <v>86</v>
      </c>
      <c r="AY92" s="18" t="s">
        <v>137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84</v>
      </c>
      <c r="BK92" s="209">
        <f>ROUND(I92*H92,2)</f>
        <v>0</v>
      </c>
      <c r="BL92" s="18" t="s">
        <v>156</v>
      </c>
      <c r="BM92" s="208" t="s">
        <v>234</v>
      </c>
    </row>
    <row r="93" s="2" customFormat="1">
      <c r="A93" s="39"/>
      <c r="B93" s="40"/>
      <c r="C93" s="41"/>
      <c r="D93" s="210" t="s">
        <v>144</v>
      </c>
      <c r="E93" s="41"/>
      <c r="F93" s="211" t="s">
        <v>235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86</v>
      </c>
    </row>
    <row r="94" s="2" customFormat="1">
      <c r="A94" s="39"/>
      <c r="B94" s="40"/>
      <c r="C94" s="41"/>
      <c r="D94" s="238" t="s">
        <v>191</v>
      </c>
      <c r="E94" s="41"/>
      <c r="F94" s="239" t="s">
        <v>236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191</v>
      </c>
      <c r="AU94" s="18" t="s">
        <v>86</v>
      </c>
    </row>
    <row r="95" s="12" customFormat="1">
      <c r="A95" s="12"/>
      <c r="B95" s="215"/>
      <c r="C95" s="216"/>
      <c r="D95" s="210" t="s">
        <v>145</v>
      </c>
      <c r="E95" s="217" t="s">
        <v>19</v>
      </c>
      <c r="F95" s="218" t="s">
        <v>237</v>
      </c>
      <c r="G95" s="216"/>
      <c r="H95" s="219">
        <v>31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5" t="s">
        <v>145</v>
      </c>
      <c r="AU95" s="225" t="s">
        <v>86</v>
      </c>
      <c r="AV95" s="12" t="s">
        <v>86</v>
      </c>
      <c r="AW95" s="12" t="s">
        <v>37</v>
      </c>
      <c r="AX95" s="12" t="s">
        <v>84</v>
      </c>
      <c r="AY95" s="225" t="s">
        <v>137</v>
      </c>
    </row>
    <row r="96" s="2" customFormat="1" ht="16.5" customHeight="1">
      <c r="A96" s="39"/>
      <c r="B96" s="40"/>
      <c r="C96" s="197" t="s">
        <v>86</v>
      </c>
      <c r="D96" s="197" t="s">
        <v>138</v>
      </c>
      <c r="E96" s="198" t="s">
        <v>238</v>
      </c>
      <c r="F96" s="199" t="s">
        <v>239</v>
      </c>
      <c r="G96" s="200" t="s">
        <v>233</v>
      </c>
      <c r="H96" s="201">
        <v>100</v>
      </c>
      <c r="I96" s="202"/>
      <c r="J96" s="203">
        <f>ROUND(I96*H96,2)</f>
        <v>0</v>
      </c>
      <c r="K96" s="199" t="s">
        <v>188</v>
      </c>
      <c r="L96" s="45"/>
      <c r="M96" s="204" t="s">
        <v>19</v>
      </c>
      <c r="N96" s="205" t="s">
        <v>47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0.26000000000000001</v>
      </c>
      <c r="T96" s="207">
        <f>S96*H96</f>
        <v>26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156</v>
      </c>
      <c r="AT96" s="208" t="s">
        <v>138</v>
      </c>
      <c r="AU96" s="208" t="s">
        <v>86</v>
      </c>
      <c r="AY96" s="18" t="s">
        <v>137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84</v>
      </c>
      <c r="BK96" s="209">
        <f>ROUND(I96*H96,2)</f>
        <v>0</v>
      </c>
      <c r="BL96" s="18" t="s">
        <v>156</v>
      </c>
      <c r="BM96" s="208" t="s">
        <v>240</v>
      </c>
    </row>
    <row r="97" s="2" customFormat="1">
      <c r="A97" s="39"/>
      <c r="B97" s="40"/>
      <c r="C97" s="41"/>
      <c r="D97" s="210" t="s">
        <v>144</v>
      </c>
      <c r="E97" s="41"/>
      <c r="F97" s="211" t="s">
        <v>241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86</v>
      </c>
    </row>
    <row r="98" s="2" customFormat="1">
      <c r="A98" s="39"/>
      <c r="B98" s="40"/>
      <c r="C98" s="41"/>
      <c r="D98" s="238" t="s">
        <v>191</v>
      </c>
      <c r="E98" s="41"/>
      <c r="F98" s="239" t="s">
        <v>242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191</v>
      </c>
      <c r="AU98" s="18" t="s">
        <v>86</v>
      </c>
    </row>
    <row r="99" s="12" customFormat="1">
      <c r="A99" s="12"/>
      <c r="B99" s="215"/>
      <c r="C99" s="216"/>
      <c r="D99" s="210" t="s">
        <v>145</v>
      </c>
      <c r="E99" s="217" t="s">
        <v>19</v>
      </c>
      <c r="F99" s="218" t="s">
        <v>243</v>
      </c>
      <c r="G99" s="216"/>
      <c r="H99" s="219">
        <v>100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5" t="s">
        <v>145</v>
      </c>
      <c r="AU99" s="225" t="s">
        <v>86</v>
      </c>
      <c r="AV99" s="12" t="s">
        <v>86</v>
      </c>
      <c r="AW99" s="12" t="s">
        <v>37</v>
      </c>
      <c r="AX99" s="12" t="s">
        <v>84</v>
      </c>
      <c r="AY99" s="225" t="s">
        <v>137</v>
      </c>
    </row>
    <row r="100" s="2" customFormat="1" ht="16.5" customHeight="1">
      <c r="A100" s="39"/>
      <c r="B100" s="40"/>
      <c r="C100" s="197" t="s">
        <v>151</v>
      </c>
      <c r="D100" s="197" t="s">
        <v>138</v>
      </c>
      <c r="E100" s="198" t="s">
        <v>244</v>
      </c>
      <c r="F100" s="199" t="s">
        <v>245</v>
      </c>
      <c r="G100" s="200" t="s">
        <v>233</v>
      </c>
      <c r="H100" s="201">
        <v>1673</v>
      </c>
      <c r="I100" s="202"/>
      <c r="J100" s="203">
        <f>ROUND(I100*H100,2)</f>
        <v>0</v>
      </c>
      <c r="K100" s="199" t="s">
        <v>188</v>
      </c>
      <c r="L100" s="45"/>
      <c r="M100" s="204" t="s">
        <v>19</v>
      </c>
      <c r="N100" s="205" t="s">
        <v>47</v>
      </c>
      <c r="O100" s="85"/>
      <c r="P100" s="206">
        <f>O100*H100</f>
        <v>0</v>
      </c>
      <c r="Q100" s="206">
        <v>0</v>
      </c>
      <c r="R100" s="206">
        <f>Q100*H100</f>
        <v>0</v>
      </c>
      <c r="S100" s="206">
        <v>0.17000000000000001</v>
      </c>
      <c r="T100" s="207">
        <f>S100*H100</f>
        <v>284.41000000000003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156</v>
      </c>
      <c r="AT100" s="208" t="s">
        <v>138</v>
      </c>
      <c r="AU100" s="208" t="s">
        <v>86</v>
      </c>
      <c r="AY100" s="18" t="s">
        <v>137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84</v>
      </c>
      <c r="BK100" s="209">
        <f>ROUND(I100*H100,2)</f>
        <v>0</v>
      </c>
      <c r="BL100" s="18" t="s">
        <v>156</v>
      </c>
      <c r="BM100" s="208" t="s">
        <v>246</v>
      </c>
    </row>
    <row r="101" s="2" customFormat="1">
      <c r="A101" s="39"/>
      <c r="B101" s="40"/>
      <c r="C101" s="41"/>
      <c r="D101" s="210" t="s">
        <v>144</v>
      </c>
      <c r="E101" s="41"/>
      <c r="F101" s="211" t="s">
        <v>247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86</v>
      </c>
    </row>
    <row r="102" s="2" customFormat="1">
      <c r="A102" s="39"/>
      <c r="B102" s="40"/>
      <c r="C102" s="41"/>
      <c r="D102" s="238" t="s">
        <v>191</v>
      </c>
      <c r="E102" s="41"/>
      <c r="F102" s="239" t="s">
        <v>248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191</v>
      </c>
      <c r="AU102" s="18" t="s">
        <v>86</v>
      </c>
    </row>
    <row r="103" s="12" customFormat="1">
      <c r="A103" s="12"/>
      <c r="B103" s="215"/>
      <c r="C103" s="216"/>
      <c r="D103" s="210" t="s">
        <v>145</v>
      </c>
      <c r="E103" s="217" t="s">
        <v>19</v>
      </c>
      <c r="F103" s="218" t="s">
        <v>249</v>
      </c>
      <c r="G103" s="216"/>
      <c r="H103" s="219">
        <v>1673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5" t="s">
        <v>145</v>
      </c>
      <c r="AU103" s="225" t="s">
        <v>86</v>
      </c>
      <c r="AV103" s="12" t="s">
        <v>86</v>
      </c>
      <c r="AW103" s="12" t="s">
        <v>37</v>
      </c>
      <c r="AX103" s="12" t="s">
        <v>84</v>
      </c>
      <c r="AY103" s="225" t="s">
        <v>137</v>
      </c>
    </row>
    <row r="104" s="2" customFormat="1" ht="16.5" customHeight="1">
      <c r="A104" s="39"/>
      <c r="B104" s="40"/>
      <c r="C104" s="197" t="s">
        <v>156</v>
      </c>
      <c r="D104" s="197" t="s">
        <v>138</v>
      </c>
      <c r="E104" s="198" t="s">
        <v>250</v>
      </c>
      <c r="F104" s="199" t="s">
        <v>251</v>
      </c>
      <c r="G104" s="200" t="s">
        <v>233</v>
      </c>
      <c r="H104" s="201">
        <v>429</v>
      </c>
      <c r="I104" s="202"/>
      <c r="J104" s="203">
        <f>ROUND(I104*H104,2)</f>
        <v>0</v>
      </c>
      <c r="K104" s="199" t="s">
        <v>188</v>
      </c>
      <c r="L104" s="45"/>
      <c r="M104" s="204" t="s">
        <v>19</v>
      </c>
      <c r="N104" s="205" t="s">
        <v>47</v>
      </c>
      <c r="O104" s="85"/>
      <c r="P104" s="206">
        <f>O104*H104</f>
        <v>0</v>
      </c>
      <c r="Q104" s="206">
        <v>0</v>
      </c>
      <c r="R104" s="206">
        <f>Q104*H104</f>
        <v>0</v>
      </c>
      <c r="S104" s="206">
        <v>0.28999999999999998</v>
      </c>
      <c r="T104" s="207">
        <f>S104*H104</f>
        <v>124.41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8" t="s">
        <v>156</v>
      </c>
      <c r="AT104" s="208" t="s">
        <v>138</v>
      </c>
      <c r="AU104" s="208" t="s">
        <v>86</v>
      </c>
      <c r="AY104" s="18" t="s">
        <v>137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84</v>
      </c>
      <c r="BK104" s="209">
        <f>ROUND(I104*H104,2)</f>
        <v>0</v>
      </c>
      <c r="BL104" s="18" t="s">
        <v>156</v>
      </c>
      <c r="BM104" s="208" t="s">
        <v>252</v>
      </c>
    </row>
    <row r="105" s="2" customFormat="1">
      <c r="A105" s="39"/>
      <c r="B105" s="40"/>
      <c r="C105" s="41"/>
      <c r="D105" s="210" t="s">
        <v>144</v>
      </c>
      <c r="E105" s="41"/>
      <c r="F105" s="211" t="s">
        <v>253</v>
      </c>
      <c r="G105" s="41"/>
      <c r="H105" s="41"/>
      <c r="I105" s="212"/>
      <c r="J105" s="41"/>
      <c r="K105" s="41"/>
      <c r="L105" s="45"/>
      <c r="M105" s="213"/>
      <c r="N105" s="21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86</v>
      </c>
    </row>
    <row r="106" s="2" customFormat="1">
      <c r="A106" s="39"/>
      <c r="B106" s="40"/>
      <c r="C106" s="41"/>
      <c r="D106" s="238" t="s">
        <v>191</v>
      </c>
      <c r="E106" s="41"/>
      <c r="F106" s="239" t="s">
        <v>254</v>
      </c>
      <c r="G106" s="41"/>
      <c r="H106" s="41"/>
      <c r="I106" s="212"/>
      <c r="J106" s="41"/>
      <c r="K106" s="41"/>
      <c r="L106" s="45"/>
      <c r="M106" s="213"/>
      <c r="N106" s="21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191</v>
      </c>
      <c r="AU106" s="18" t="s">
        <v>86</v>
      </c>
    </row>
    <row r="107" s="12" customFormat="1">
      <c r="A107" s="12"/>
      <c r="B107" s="215"/>
      <c r="C107" s="216"/>
      <c r="D107" s="210" t="s">
        <v>145</v>
      </c>
      <c r="E107" s="217" t="s">
        <v>19</v>
      </c>
      <c r="F107" s="218" t="s">
        <v>255</v>
      </c>
      <c r="G107" s="216"/>
      <c r="H107" s="219">
        <v>272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5" t="s">
        <v>145</v>
      </c>
      <c r="AU107" s="225" t="s">
        <v>86</v>
      </c>
      <c r="AV107" s="12" t="s">
        <v>86</v>
      </c>
      <c r="AW107" s="12" t="s">
        <v>37</v>
      </c>
      <c r="AX107" s="12" t="s">
        <v>76</v>
      </c>
      <c r="AY107" s="225" t="s">
        <v>137</v>
      </c>
    </row>
    <row r="108" s="12" customFormat="1">
      <c r="A108" s="12"/>
      <c r="B108" s="215"/>
      <c r="C108" s="216"/>
      <c r="D108" s="210" t="s">
        <v>145</v>
      </c>
      <c r="E108" s="217" t="s">
        <v>19</v>
      </c>
      <c r="F108" s="218" t="s">
        <v>256</v>
      </c>
      <c r="G108" s="216"/>
      <c r="H108" s="219">
        <v>157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5" t="s">
        <v>145</v>
      </c>
      <c r="AU108" s="225" t="s">
        <v>86</v>
      </c>
      <c r="AV108" s="12" t="s">
        <v>86</v>
      </c>
      <c r="AW108" s="12" t="s">
        <v>37</v>
      </c>
      <c r="AX108" s="12" t="s">
        <v>76</v>
      </c>
      <c r="AY108" s="225" t="s">
        <v>137</v>
      </c>
    </row>
    <row r="109" s="14" customFormat="1">
      <c r="A109" s="14"/>
      <c r="B109" s="244"/>
      <c r="C109" s="245"/>
      <c r="D109" s="210" t="s">
        <v>145</v>
      </c>
      <c r="E109" s="246" t="s">
        <v>19</v>
      </c>
      <c r="F109" s="247" t="s">
        <v>257</v>
      </c>
      <c r="G109" s="245"/>
      <c r="H109" s="248">
        <v>429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145</v>
      </c>
      <c r="AU109" s="254" t="s">
        <v>86</v>
      </c>
      <c r="AV109" s="14" t="s">
        <v>156</v>
      </c>
      <c r="AW109" s="14" t="s">
        <v>37</v>
      </c>
      <c r="AX109" s="14" t="s">
        <v>84</v>
      </c>
      <c r="AY109" s="254" t="s">
        <v>137</v>
      </c>
    </row>
    <row r="110" s="2" customFormat="1" ht="16.5" customHeight="1">
      <c r="A110" s="39"/>
      <c r="B110" s="40"/>
      <c r="C110" s="197" t="s">
        <v>136</v>
      </c>
      <c r="D110" s="197" t="s">
        <v>138</v>
      </c>
      <c r="E110" s="198" t="s">
        <v>258</v>
      </c>
      <c r="F110" s="199" t="s">
        <v>259</v>
      </c>
      <c r="G110" s="200" t="s">
        <v>233</v>
      </c>
      <c r="H110" s="201">
        <v>1945</v>
      </c>
      <c r="I110" s="202"/>
      <c r="J110" s="203">
        <f>ROUND(I110*H110,2)</f>
        <v>0</v>
      </c>
      <c r="K110" s="199" t="s">
        <v>188</v>
      </c>
      <c r="L110" s="45"/>
      <c r="M110" s="204" t="s">
        <v>19</v>
      </c>
      <c r="N110" s="205" t="s">
        <v>47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0.22</v>
      </c>
      <c r="T110" s="207">
        <f>S110*H110</f>
        <v>427.89999999999998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156</v>
      </c>
      <c r="AT110" s="208" t="s">
        <v>138</v>
      </c>
      <c r="AU110" s="208" t="s">
        <v>86</v>
      </c>
      <c r="AY110" s="18" t="s">
        <v>137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84</v>
      </c>
      <c r="BK110" s="209">
        <f>ROUND(I110*H110,2)</f>
        <v>0</v>
      </c>
      <c r="BL110" s="18" t="s">
        <v>156</v>
      </c>
      <c r="BM110" s="208" t="s">
        <v>260</v>
      </c>
    </row>
    <row r="111" s="2" customFormat="1">
      <c r="A111" s="39"/>
      <c r="B111" s="40"/>
      <c r="C111" s="41"/>
      <c r="D111" s="210" t="s">
        <v>144</v>
      </c>
      <c r="E111" s="41"/>
      <c r="F111" s="211" t="s">
        <v>261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86</v>
      </c>
    </row>
    <row r="112" s="2" customFormat="1">
      <c r="A112" s="39"/>
      <c r="B112" s="40"/>
      <c r="C112" s="41"/>
      <c r="D112" s="238" t="s">
        <v>191</v>
      </c>
      <c r="E112" s="41"/>
      <c r="F112" s="239" t="s">
        <v>262</v>
      </c>
      <c r="G112" s="41"/>
      <c r="H112" s="41"/>
      <c r="I112" s="212"/>
      <c r="J112" s="41"/>
      <c r="K112" s="41"/>
      <c r="L112" s="45"/>
      <c r="M112" s="213"/>
      <c r="N112" s="21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191</v>
      </c>
      <c r="AU112" s="18" t="s">
        <v>86</v>
      </c>
    </row>
    <row r="113" s="12" customFormat="1">
      <c r="A113" s="12"/>
      <c r="B113" s="215"/>
      <c r="C113" s="216"/>
      <c r="D113" s="210" t="s">
        <v>145</v>
      </c>
      <c r="E113" s="217" t="s">
        <v>19</v>
      </c>
      <c r="F113" s="218" t="s">
        <v>263</v>
      </c>
      <c r="G113" s="216"/>
      <c r="H113" s="219">
        <v>1945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5" t="s">
        <v>145</v>
      </c>
      <c r="AU113" s="225" t="s">
        <v>86</v>
      </c>
      <c r="AV113" s="12" t="s">
        <v>86</v>
      </c>
      <c r="AW113" s="12" t="s">
        <v>37</v>
      </c>
      <c r="AX113" s="12" t="s">
        <v>84</v>
      </c>
      <c r="AY113" s="225" t="s">
        <v>137</v>
      </c>
    </row>
    <row r="114" s="2" customFormat="1" ht="16.5" customHeight="1">
      <c r="A114" s="39"/>
      <c r="B114" s="40"/>
      <c r="C114" s="197" t="s">
        <v>215</v>
      </c>
      <c r="D114" s="197" t="s">
        <v>138</v>
      </c>
      <c r="E114" s="198" t="s">
        <v>264</v>
      </c>
      <c r="F114" s="199" t="s">
        <v>265</v>
      </c>
      <c r="G114" s="200" t="s">
        <v>233</v>
      </c>
      <c r="H114" s="201">
        <v>1945</v>
      </c>
      <c r="I114" s="202"/>
      <c r="J114" s="203">
        <f>ROUND(I114*H114,2)</f>
        <v>0</v>
      </c>
      <c r="K114" s="199" t="s">
        <v>188</v>
      </c>
      <c r="L114" s="45"/>
      <c r="M114" s="204" t="s">
        <v>19</v>
      </c>
      <c r="N114" s="205" t="s">
        <v>47</v>
      </c>
      <c r="O114" s="85"/>
      <c r="P114" s="206">
        <f>O114*H114</f>
        <v>0</v>
      </c>
      <c r="Q114" s="206">
        <v>0</v>
      </c>
      <c r="R114" s="206">
        <f>Q114*H114</f>
        <v>0</v>
      </c>
      <c r="S114" s="206">
        <v>0.32500000000000001</v>
      </c>
      <c r="T114" s="207">
        <f>S114*H114</f>
        <v>632.125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156</v>
      </c>
      <c r="AT114" s="208" t="s">
        <v>138</v>
      </c>
      <c r="AU114" s="208" t="s">
        <v>86</v>
      </c>
      <c r="AY114" s="18" t="s">
        <v>137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84</v>
      </c>
      <c r="BK114" s="209">
        <f>ROUND(I114*H114,2)</f>
        <v>0</v>
      </c>
      <c r="BL114" s="18" t="s">
        <v>156</v>
      </c>
      <c r="BM114" s="208" t="s">
        <v>266</v>
      </c>
    </row>
    <row r="115" s="2" customFormat="1">
      <c r="A115" s="39"/>
      <c r="B115" s="40"/>
      <c r="C115" s="41"/>
      <c r="D115" s="210" t="s">
        <v>144</v>
      </c>
      <c r="E115" s="41"/>
      <c r="F115" s="211" t="s">
        <v>267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86</v>
      </c>
    </row>
    <row r="116" s="2" customFormat="1">
      <c r="A116" s="39"/>
      <c r="B116" s="40"/>
      <c r="C116" s="41"/>
      <c r="D116" s="238" t="s">
        <v>191</v>
      </c>
      <c r="E116" s="41"/>
      <c r="F116" s="239" t="s">
        <v>268</v>
      </c>
      <c r="G116" s="41"/>
      <c r="H116" s="41"/>
      <c r="I116" s="212"/>
      <c r="J116" s="41"/>
      <c r="K116" s="41"/>
      <c r="L116" s="45"/>
      <c r="M116" s="213"/>
      <c r="N116" s="21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191</v>
      </c>
      <c r="AU116" s="18" t="s">
        <v>86</v>
      </c>
    </row>
    <row r="117" s="12" customFormat="1">
      <c r="A117" s="12"/>
      <c r="B117" s="215"/>
      <c r="C117" s="216"/>
      <c r="D117" s="210" t="s">
        <v>145</v>
      </c>
      <c r="E117" s="217" t="s">
        <v>19</v>
      </c>
      <c r="F117" s="218" t="s">
        <v>269</v>
      </c>
      <c r="G117" s="216"/>
      <c r="H117" s="219">
        <v>1945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5" t="s">
        <v>145</v>
      </c>
      <c r="AU117" s="225" t="s">
        <v>86</v>
      </c>
      <c r="AV117" s="12" t="s">
        <v>86</v>
      </c>
      <c r="AW117" s="12" t="s">
        <v>37</v>
      </c>
      <c r="AX117" s="12" t="s">
        <v>84</v>
      </c>
      <c r="AY117" s="225" t="s">
        <v>137</v>
      </c>
    </row>
    <row r="118" s="2" customFormat="1" ht="16.5" customHeight="1">
      <c r="A118" s="39"/>
      <c r="B118" s="40"/>
      <c r="C118" s="197" t="s">
        <v>270</v>
      </c>
      <c r="D118" s="197" t="s">
        <v>138</v>
      </c>
      <c r="E118" s="198" t="s">
        <v>271</v>
      </c>
      <c r="F118" s="199" t="s">
        <v>272</v>
      </c>
      <c r="G118" s="200" t="s">
        <v>233</v>
      </c>
      <c r="H118" s="201">
        <v>15.5</v>
      </c>
      <c r="I118" s="202"/>
      <c r="J118" s="203">
        <f>ROUND(I118*H118,2)</f>
        <v>0</v>
      </c>
      <c r="K118" s="199" t="s">
        <v>188</v>
      </c>
      <c r="L118" s="45"/>
      <c r="M118" s="204" t="s">
        <v>19</v>
      </c>
      <c r="N118" s="205" t="s">
        <v>47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0.63</v>
      </c>
      <c r="T118" s="207">
        <f>S118*H118</f>
        <v>9.7650000000000006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156</v>
      </c>
      <c r="AT118" s="208" t="s">
        <v>138</v>
      </c>
      <c r="AU118" s="208" t="s">
        <v>86</v>
      </c>
      <c r="AY118" s="18" t="s">
        <v>137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84</v>
      </c>
      <c r="BK118" s="209">
        <f>ROUND(I118*H118,2)</f>
        <v>0</v>
      </c>
      <c r="BL118" s="18" t="s">
        <v>156</v>
      </c>
      <c r="BM118" s="208" t="s">
        <v>273</v>
      </c>
    </row>
    <row r="119" s="2" customFormat="1">
      <c r="A119" s="39"/>
      <c r="B119" s="40"/>
      <c r="C119" s="41"/>
      <c r="D119" s="210" t="s">
        <v>144</v>
      </c>
      <c r="E119" s="41"/>
      <c r="F119" s="211" t="s">
        <v>274</v>
      </c>
      <c r="G119" s="41"/>
      <c r="H119" s="41"/>
      <c r="I119" s="212"/>
      <c r="J119" s="41"/>
      <c r="K119" s="41"/>
      <c r="L119" s="45"/>
      <c r="M119" s="213"/>
      <c r="N119" s="21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86</v>
      </c>
    </row>
    <row r="120" s="2" customFormat="1">
      <c r="A120" s="39"/>
      <c r="B120" s="40"/>
      <c r="C120" s="41"/>
      <c r="D120" s="238" t="s">
        <v>191</v>
      </c>
      <c r="E120" s="41"/>
      <c r="F120" s="239" t="s">
        <v>275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191</v>
      </c>
      <c r="AU120" s="18" t="s">
        <v>86</v>
      </c>
    </row>
    <row r="121" s="12" customFormat="1">
      <c r="A121" s="12"/>
      <c r="B121" s="215"/>
      <c r="C121" s="216"/>
      <c r="D121" s="210" t="s">
        <v>145</v>
      </c>
      <c r="E121" s="217" t="s">
        <v>19</v>
      </c>
      <c r="F121" s="218" t="s">
        <v>276</v>
      </c>
      <c r="G121" s="216"/>
      <c r="H121" s="219">
        <v>12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5" t="s">
        <v>145</v>
      </c>
      <c r="AU121" s="225" t="s">
        <v>86</v>
      </c>
      <c r="AV121" s="12" t="s">
        <v>86</v>
      </c>
      <c r="AW121" s="12" t="s">
        <v>37</v>
      </c>
      <c r="AX121" s="12" t="s">
        <v>76</v>
      </c>
      <c r="AY121" s="225" t="s">
        <v>137</v>
      </c>
    </row>
    <row r="122" s="12" customFormat="1">
      <c r="A122" s="12"/>
      <c r="B122" s="215"/>
      <c r="C122" s="216"/>
      <c r="D122" s="210" t="s">
        <v>145</v>
      </c>
      <c r="E122" s="217" t="s">
        <v>19</v>
      </c>
      <c r="F122" s="218" t="s">
        <v>277</v>
      </c>
      <c r="G122" s="216"/>
      <c r="H122" s="219">
        <v>3.5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5" t="s">
        <v>145</v>
      </c>
      <c r="AU122" s="225" t="s">
        <v>86</v>
      </c>
      <c r="AV122" s="12" t="s">
        <v>86</v>
      </c>
      <c r="AW122" s="12" t="s">
        <v>37</v>
      </c>
      <c r="AX122" s="12" t="s">
        <v>76</v>
      </c>
      <c r="AY122" s="225" t="s">
        <v>137</v>
      </c>
    </row>
    <row r="123" s="14" customFormat="1">
      <c r="A123" s="14"/>
      <c r="B123" s="244"/>
      <c r="C123" s="245"/>
      <c r="D123" s="210" t="s">
        <v>145</v>
      </c>
      <c r="E123" s="246" t="s">
        <v>19</v>
      </c>
      <c r="F123" s="247" t="s">
        <v>257</v>
      </c>
      <c r="G123" s="245"/>
      <c r="H123" s="248">
        <v>15.5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145</v>
      </c>
      <c r="AU123" s="254" t="s">
        <v>86</v>
      </c>
      <c r="AV123" s="14" t="s">
        <v>156</v>
      </c>
      <c r="AW123" s="14" t="s">
        <v>37</v>
      </c>
      <c r="AX123" s="14" t="s">
        <v>84</v>
      </c>
      <c r="AY123" s="254" t="s">
        <v>137</v>
      </c>
    </row>
    <row r="124" s="2" customFormat="1" ht="16.5" customHeight="1">
      <c r="A124" s="39"/>
      <c r="B124" s="40"/>
      <c r="C124" s="197" t="s">
        <v>278</v>
      </c>
      <c r="D124" s="197" t="s">
        <v>138</v>
      </c>
      <c r="E124" s="198" t="s">
        <v>279</v>
      </c>
      <c r="F124" s="199" t="s">
        <v>280</v>
      </c>
      <c r="G124" s="200" t="s">
        <v>281</v>
      </c>
      <c r="H124" s="201">
        <v>507</v>
      </c>
      <c r="I124" s="202"/>
      <c r="J124" s="203">
        <f>ROUND(I124*H124,2)</f>
        <v>0</v>
      </c>
      <c r="K124" s="199" t="s">
        <v>188</v>
      </c>
      <c r="L124" s="45"/>
      <c r="M124" s="204" t="s">
        <v>19</v>
      </c>
      <c r="N124" s="205" t="s">
        <v>47</v>
      </c>
      <c r="O124" s="85"/>
      <c r="P124" s="206">
        <f>O124*H124</f>
        <v>0</v>
      </c>
      <c r="Q124" s="206">
        <v>0</v>
      </c>
      <c r="R124" s="206">
        <f>Q124*H124</f>
        <v>0</v>
      </c>
      <c r="S124" s="206">
        <v>0.20499999999999999</v>
      </c>
      <c r="T124" s="207">
        <f>S124*H124</f>
        <v>103.93499999999999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8" t="s">
        <v>156</v>
      </c>
      <c r="AT124" s="208" t="s">
        <v>138</v>
      </c>
      <c r="AU124" s="208" t="s">
        <v>86</v>
      </c>
      <c r="AY124" s="18" t="s">
        <v>137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8" t="s">
        <v>84</v>
      </c>
      <c r="BK124" s="209">
        <f>ROUND(I124*H124,2)</f>
        <v>0</v>
      </c>
      <c r="BL124" s="18" t="s">
        <v>156</v>
      </c>
      <c r="BM124" s="208" t="s">
        <v>282</v>
      </c>
    </row>
    <row r="125" s="2" customFormat="1">
      <c r="A125" s="39"/>
      <c r="B125" s="40"/>
      <c r="C125" s="41"/>
      <c r="D125" s="210" t="s">
        <v>144</v>
      </c>
      <c r="E125" s="41"/>
      <c r="F125" s="211" t="s">
        <v>283</v>
      </c>
      <c r="G125" s="41"/>
      <c r="H125" s="41"/>
      <c r="I125" s="212"/>
      <c r="J125" s="41"/>
      <c r="K125" s="41"/>
      <c r="L125" s="45"/>
      <c r="M125" s="213"/>
      <c r="N125" s="21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86</v>
      </c>
    </row>
    <row r="126" s="2" customFormat="1">
      <c r="A126" s="39"/>
      <c r="B126" s="40"/>
      <c r="C126" s="41"/>
      <c r="D126" s="238" t="s">
        <v>191</v>
      </c>
      <c r="E126" s="41"/>
      <c r="F126" s="239" t="s">
        <v>284</v>
      </c>
      <c r="G126" s="41"/>
      <c r="H126" s="41"/>
      <c r="I126" s="212"/>
      <c r="J126" s="41"/>
      <c r="K126" s="41"/>
      <c r="L126" s="45"/>
      <c r="M126" s="213"/>
      <c r="N126" s="21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191</v>
      </c>
      <c r="AU126" s="18" t="s">
        <v>86</v>
      </c>
    </row>
    <row r="127" s="12" customFormat="1">
      <c r="A127" s="12"/>
      <c r="B127" s="215"/>
      <c r="C127" s="216"/>
      <c r="D127" s="210" t="s">
        <v>145</v>
      </c>
      <c r="E127" s="217" t="s">
        <v>19</v>
      </c>
      <c r="F127" s="218" t="s">
        <v>285</v>
      </c>
      <c r="G127" s="216"/>
      <c r="H127" s="219">
        <v>507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5" t="s">
        <v>145</v>
      </c>
      <c r="AU127" s="225" t="s">
        <v>86</v>
      </c>
      <c r="AV127" s="12" t="s">
        <v>86</v>
      </c>
      <c r="AW127" s="12" t="s">
        <v>37</v>
      </c>
      <c r="AX127" s="12" t="s">
        <v>84</v>
      </c>
      <c r="AY127" s="225" t="s">
        <v>137</v>
      </c>
    </row>
    <row r="128" s="2" customFormat="1" ht="16.5" customHeight="1">
      <c r="A128" s="39"/>
      <c r="B128" s="40"/>
      <c r="C128" s="197" t="s">
        <v>213</v>
      </c>
      <c r="D128" s="197" t="s">
        <v>138</v>
      </c>
      <c r="E128" s="198" t="s">
        <v>286</v>
      </c>
      <c r="F128" s="199" t="s">
        <v>287</v>
      </c>
      <c r="G128" s="200" t="s">
        <v>233</v>
      </c>
      <c r="H128" s="201">
        <v>158</v>
      </c>
      <c r="I128" s="202"/>
      <c r="J128" s="203">
        <f>ROUND(I128*H128,2)</f>
        <v>0</v>
      </c>
      <c r="K128" s="199" t="s">
        <v>188</v>
      </c>
      <c r="L128" s="45"/>
      <c r="M128" s="204" t="s">
        <v>19</v>
      </c>
      <c r="N128" s="205" t="s">
        <v>47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156</v>
      </c>
      <c r="AT128" s="208" t="s">
        <v>138</v>
      </c>
      <c r="AU128" s="208" t="s">
        <v>86</v>
      </c>
      <c r="AY128" s="18" t="s">
        <v>137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84</v>
      </c>
      <c r="BK128" s="209">
        <f>ROUND(I128*H128,2)</f>
        <v>0</v>
      </c>
      <c r="BL128" s="18" t="s">
        <v>156</v>
      </c>
      <c r="BM128" s="208" t="s">
        <v>288</v>
      </c>
    </row>
    <row r="129" s="2" customFormat="1">
      <c r="A129" s="39"/>
      <c r="B129" s="40"/>
      <c r="C129" s="41"/>
      <c r="D129" s="210" t="s">
        <v>144</v>
      </c>
      <c r="E129" s="41"/>
      <c r="F129" s="211" t="s">
        <v>289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86</v>
      </c>
    </row>
    <row r="130" s="2" customFormat="1">
      <c r="A130" s="39"/>
      <c r="B130" s="40"/>
      <c r="C130" s="41"/>
      <c r="D130" s="238" t="s">
        <v>191</v>
      </c>
      <c r="E130" s="41"/>
      <c r="F130" s="239" t="s">
        <v>290</v>
      </c>
      <c r="G130" s="41"/>
      <c r="H130" s="41"/>
      <c r="I130" s="212"/>
      <c r="J130" s="41"/>
      <c r="K130" s="41"/>
      <c r="L130" s="45"/>
      <c r="M130" s="213"/>
      <c r="N130" s="21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191</v>
      </c>
      <c r="AU130" s="18" t="s">
        <v>86</v>
      </c>
    </row>
    <row r="131" s="12" customFormat="1">
      <c r="A131" s="12"/>
      <c r="B131" s="215"/>
      <c r="C131" s="216"/>
      <c r="D131" s="210" t="s">
        <v>145</v>
      </c>
      <c r="E131" s="217" t="s">
        <v>19</v>
      </c>
      <c r="F131" s="218" t="s">
        <v>291</v>
      </c>
      <c r="G131" s="216"/>
      <c r="H131" s="219">
        <v>158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5" t="s">
        <v>145</v>
      </c>
      <c r="AU131" s="225" t="s">
        <v>86</v>
      </c>
      <c r="AV131" s="12" t="s">
        <v>86</v>
      </c>
      <c r="AW131" s="12" t="s">
        <v>37</v>
      </c>
      <c r="AX131" s="12" t="s">
        <v>84</v>
      </c>
      <c r="AY131" s="225" t="s">
        <v>137</v>
      </c>
    </row>
    <row r="132" s="2" customFormat="1" ht="21.75" customHeight="1">
      <c r="A132" s="39"/>
      <c r="B132" s="40"/>
      <c r="C132" s="197" t="s">
        <v>292</v>
      </c>
      <c r="D132" s="197" t="s">
        <v>138</v>
      </c>
      <c r="E132" s="198" t="s">
        <v>293</v>
      </c>
      <c r="F132" s="199" t="s">
        <v>294</v>
      </c>
      <c r="G132" s="200" t="s">
        <v>295</v>
      </c>
      <c r="H132" s="201">
        <v>3.8100000000000001</v>
      </c>
      <c r="I132" s="202"/>
      <c r="J132" s="203">
        <f>ROUND(I132*H132,2)</f>
        <v>0</v>
      </c>
      <c r="K132" s="199" t="s">
        <v>188</v>
      </c>
      <c r="L132" s="45"/>
      <c r="M132" s="204" t="s">
        <v>19</v>
      </c>
      <c r="N132" s="205" t="s">
        <v>47</v>
      </c>
      <c r="O132" s="85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156</v>
      </c>
      <c r="AT132" s="208" t="s">
        <v>138</v>
      </c>
      <c r="AU132" s="208" t="s">
        <v>86</v>
      </c>
      <c r="AY132" s="18" t="s">
        <v>137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84</v>
      </c>
      <c r="BK132" s="209">
        <f>ROUND(I132*H132,2)</f>
        <v>0</v>
      </c>
      <c r="BL132" s="18" t="s">
        <v>156</v>
      </c>
      <c r="BM132" s="208" t="s">
        <v>296</v>
      </c>
    </row>
    <row r="133" s="2" customFormat="1">
      <c r="A133" s="39"/>
      <c r="B133" s="40"/>
      <c r="C133" s="41"/>
      <c r="D133" s="210" t="s">
        <v>144</v>
      </c>
      <c r="E133" s="41"/>
      <c r="F133" s="211" t="s">
        <v>297</v>
      </c>
      <c r="G133" s="41"/>
      <c r="H133" s="41"/>
      <c r="I133" s="212"/>
      <c r="J133" s="41"/>
      <c r="K133" s="41"/>
      <c r="L133" s="45"/>
      <c r="M133" s="213"/>
      <c r="N133" s="21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86</v>
      </c>
    </row>
    <row r="134" s="2" customFormat="1">
      <c r="A134" s="39"/>
      <c r="B134" s="40"/>
      <c r="C134" s="41"/>
      <c r="D134" s="238" t="s">
        <v>191</v>
      </c>
      <c r="E134" s="41"/>
      <c r="F134" s="239" t="s">
        <v>298</v>
      </c>
      <c r="G134" s="41"/>
      <c r="H134" s="41"/>
      <c r="I134" s="212"/>
      <c r="J134" s="41"/>
      <c r="K134" s="41"/>
      <c r="L134" s="45"/>
      <c r="M134" s="213"/>
      <c r="N134" s="21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191</v>
      </c>
      <c r="AU134" s="18" t="s">
        <v>86</v>
      </c>
    </row>
    <row r="135" s="15" customFormat="1">
      <c r="A135" s="15"/>
      <c r="B135" s="255"/>
      <c r="C135" s="256"/>
      <c r="D135" s="210" t="s">
        <v>145</v>
      </c>
      <c r="E135" s="257" t="s">
        <v>19</v>
      </c>
      <c r="F135" s="258" t="s">
        <v>299</v>
      </c>
      <c r="G135" s="256"/>
      <c r="H135" s="257" t="s">
        <v>19</v>
      </c>
      <c r="I135" s="259"/>
      <c r="J135" s="256"/>
      <c r="K135" s="256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145</v>
      </c>
      <c r="AU135" s="264" t="s">
        <v>86</v>
      </c>
      <c r="AV135" s="15" t="s">
        <v>84</v>
      </c>
      <c r="AW135" s="15" t="s">
        <v>37</v>
      </c>
      <c r="AX135" s="15" t="s">
        <v>76</v>
      </c>
      <c r="AY135" s="264" t="s">
        <v>137</v>
      </c>
    </row>
    <row r="136" s="12" customFormat="1">
      <c r="A136" s="12"/>
      <c r="B136" s="215"/>
      <c r="C136" s="216"/>
      <c r="D136" s="210" t="s">
        <v>145</v>
      </c>
      <c r="E136" s="217" t="s">
        <v>19</v>
      </c>
      <c r="F136" s="218" t="s">
        <v>300</v>
      </c>
      <c r="G136" s="216"/>
      <c r="H136" s="219">
        <v>10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5" t="s">
        <v>145</v>
      </c>
      <c r="AU136" s="225" t="s">
        <v>86</v>
      </c>
      <c r="AV136" s="12" t="s">
        <v>86</v>
      </c>
      <c r="AW136" s="12" t="s">
        <v>37</v>
      </c>
      <c r="AX136" s="12" t="s">
        <v>76</v>
      </c>
      <c r="AY136" s="225" t="s">
        <v>137</v>
      </c>
    </row>
    <row r="137" s="12" customFormat="1">
      <c r="A137" s="12"/>
      <c r="B137" s="215"/>
      <c r="C137" s="216"/>
      <c r="D137" s="210" t="s">
        <v>145</v>
      </c>
      <c r="E137" s="217" t="s">
        <v>19</v>
      </c>
      <c r="F137" s="218" t="s">
        <v>301</v>
      </c>
      <c r="G137" s="216"/>
      <c r="H137" s="219">
        <v>12.810000000000001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5" t="s">
        <v>145</v>
      </c>
      <c r="AU137" s="225" t="s">
        <v>86</v>
      </c>
      <c r="AV137" s="12" t="s">
        <v>86</v>
      </c>
      <c r="AW137" s="12" t="s">
        <v>37</v>
      </c>
      <c r="AX137" s="12" t="s">
        <v>76</v>
      </c>
      <c r="AY137" s="225" t="s">
        <v>137</v>
      </c>
    </row>
    <row r="138" s="12" customFormat="1">
      <c r="A138" s="12"/>
      <c r="B138" s="215"/>
      <c r="C138" s="216"/>
      <c r="D138" s="210" t="s">
        <v>145</v>
      </c>
      <c r="E138" s="217" t="s">
        <v>19</v>
      </c>
      <c r="F138" s="218" t="s">
        <v>302</v>
      </c>
      <c r="G138" s="216"/>
      <c r="H138" s="219">
        <v>-12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5" t="s">
        <v>145</v>
      </c>
      <c r="AU138" s="225" t="s">
        <v>86</v>
      </c>
      <c r="AV138" s="12" t="s">
        <v>86</v>
      </c>
      <c r="AW138" s="12" t="s">
        <v>37</v>
      </c>
      <c r="AX138" s="12" t="s">
        <v>76</v>
      </c>
      <c r="AY138" s="225" t="s">
        <v>137</v>
      </c>
    </row>
    <row r="139" s="12" customFormat="1">
      <c r="A139" s="12"/>
      <c r="B139" s="215"/>
      <c r="C139" s="216"/>
      <c r="D139" s="210" t="s">
        <v>145</v>
      </c>
      <c r="E139" s="217" t="s">
        <v>19</v>
      </c>
      <c r="F139" s="218" t="s">
        <v>303</v>
      </c>
      <c r="G139" s="216"/>
      <c r="H139" s="219">
        <v>-7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5" t="s">
        <v>145</v>
      </c>
      <c r="AU139" s="225" t="s">
        <v>86</v>
      </c>
      <c r="AV139" s="12" t="s">
        <v>86</v>
      </c>
      <c r="AW139" s="12" t="s">
        <v>37</v>
      </c>
      <c r="AX139" s="12" t="s">
        <v>76</v>
      </c>
      <c r="AY139" s="225" t="s">
        <v>137</v>
      </c>
    </row>
    <row r="140" s="14" customFormat="1">
      <c r="A140" s="14"/>
      <c r="B140" s="244"/>
      <c r="C140" s="245"/>
      <c r="D140" s="210" t="s">
        <v>145</v>
      </c>
      <c r="E140" s="246" t="s">
        <v>19</v>
      </c>
      <c r="F140" s="247" t="s">
        <v>257</v>
      </c>
      <c r="G140" s="245"/>
      <c r="H140" s="248">
        <v>3.8100000000000023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145</v>
      </c>
      <c r="AU140" s="254" t="s">
        <v>86</v>
      </c>
      <c r="AV140" s="14" t="s">
        <v>156</v>
      </c>
      <c r="AW140" s="14" t="s">
        <v>37</v>
      </c>
      <c r="AX140" s="14" t="s">
        <v>84</v>
      </c>
      <c r="AY140" s="254" t="s">
        <v>137</v>
      </c>
    </row>
    <row r="141" s="2" customFormat="1" ht="21.75" customHeight="1">
      <c r="A141" s="39"/>
      <c r="B141" s="40"/>
      <c r="C141" s="197" t="s">
        <v>304</v>
      </c>
      <c r="D141" s="197" t="s">
        <v>138</v>
      </c>
      <c r="E141" s="198" t="s">
        <v>305</v>
      </c>
      <c r="F141" s="199" t="s">
        <v>306</v>
      </c>
      <c r="G141" s="200" t="s">
        <v>295</v>
      </c>
      <c r="H141" s="201">
        <v>3.8100000000000001</v>
      </c>
      <c r="I141" s="202"/>
      <c r="J141" s="203">
        <f>ROUND(I141*H141,2)</f>
        <v>0</v>
      </c>
      <c r="K141" s="199" t="s">
        <v>188</v>
      </c>
      <c r="L141" s="45"/>
      <c r="M141" s="204" t="s">
        <v>19</v>
      </c>
      <c r="N141" s="205" t="s">
        <v>47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156</v>
      </c>
      <c r="AT141" s="208" t="s">
        <v>138</v>
      </c>
      <c r="AU141" s="208" t="s">
        <v>86</v>
      </c>
      <c r="AY141" s="18" t="s">
        <v>137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84</v>
      </c>
      <c r="BK141" s="209">
        <f>ROUND(I141*H141,2)</f>
        <v>0</v>
      </c>
      <c r="BL141" s="18" t="s">
        <v>156</v>
      </c>
      <c r="BM141" s="208" t="s">
        <v>307</v>
      </c>
    </row>
    <row r="142" s="2" customFormat="1">
      <c r="A142" s="39"/>
      <c r="B142" s="40"/>
      <c r="C142" s="41"/>
      <c r="D142" s="210" t="s">
        <v>144</v>
      </c>
      <c r="E142" s="41"/>
      <c r="F142" s="211" t="s">
        <v>308</v>
      </c>
      <c r="G142" s="41"/>
      <c r="H142" s="41"/>
      <c r="I142" s="212"/>
      <c r="J142" s="41"/>
      <c r="K142" s="41"/>
      <c r="L142" s="45"/>
      <c r="M142" s="213"/>
      <c r="N142" s="21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144</v>
      </c>
      <c r="AU142" s="18" t="s">
        <v>86</v>
      </c>
    </row>
    <row r="143" s="2" customFormat="1">
      <c r="A143" s="39"/>
      <c r="B143" s="40"/>
      <c r="C143" s="41"/>
      <c r="D143" s="238" t="s">
        <v>191</v>
      </c>
      <c r="E143" s="41"/>
      <c r="F143" s="239" t="s">
        <v>309</v>
      </c>
      <c r="G143" s="41"/>
      <c r="H143" s="41"/>
      <c r="I143" s="212"/>
      <c r="J143" s="41"/>
      <c r="K143" s="41"/>
      <c r="L143" s="45"/>
      <c r="M143" s="213"/>
      <c r="N143" s="21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191</v>
      </c>
      <c r="AU143" s="18" t="s">
        <v>86</v>
      </c>
    </row>
    <row r="144" s="15" customFormat="1">
      <c r="A144" s="15"/>
      <c r="B144" s="255"/>
      <c r="C144" s="256"/>
      <c r="D144" s="210" t="s">
        <v>145</v>
      </c>
      <c r="E144" s="257" t="s">
        <v>19</v>
      </c>
      <c r="F144" s="258" t="s">
        <v>299</v>
      </c>
      <c r="G144" s="256"/>
      <c r="H144" s="257" t="s">
        <v>19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145</v>
      </c>
      <c r="AU144" s="264" t="s">
        <v>86</v>
      </c>
      <c r="AV144" s="15" t="s">
        <v>84</v>
      </c>
      <c r="AW144" s="15" t="s">
        <v>37</v>
      </c>
      <c r="AX144" s="15" t="s">
        <v>76</v>
      </c>
      <c r="AY144" s="264" t="s">
        <v>137</v>
      </c>
    </row>
    <row r="145" s="12" customFormat="1">
      <c r="A145" s="12"/>
      <c r="B145" s="215"/>
      <c r="C145" s="216"/>
      <c r="D145" s="210" t="s">
        <v>145</v>
      </c>
      <c r="E145" s="217" t="s">
        <v>19</v>
      </c>
      <c r="F145" s="218" t="s">
        <v>300</v>
      </c>
      <c r="G145" s="216"/>
      <c r="H145" s="219">
        <v>10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5" t="s">
        <v>145</v>
      </c>
      <c r="AU145" s="225" t="s">
        <v>86</v>
      </c>
      <c r="AV145" s="12" t="s">
        <v>86</v>
      </c>
      <c r="AW145" s="12" t="s">
        <v>37</v>
      </c>
      <c r="AX145" s="12" t="s">
        <v>76</v>
      </c>
      <c r="AY145" s="225" t="s">
        <v>137</v>
      </c>
    </row>
    <row r="146" s="12" customFormat="1">
      <c r="A146" s="12"/>
      <c r="B146" s="215"/>
      <c r="C146" s="216"/>
      <c r="D146" s="210" t="s">
        <v>145</v>
      </c>
      <c r="E146" s="217" t="s">
        <v>19</v>
      </c>
      <c r="F146" s="218" t="s">
        <v>301</v>
      </c>
      <c r="G146" s="216"/>
      <c r="H146" s="219">
        <v>12.810000000000001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5" t="s">
        <v>145</v>
      </c>
      <c r="AU146" s="225" t="s">
        <v>86</v>
      </c>
      <c r="AV146" s="12" t="s">
        <v>86</v>
      </c>
      <c r="AW146" s="12" t="s">
        <v>37</v>
      </c>
      <c r="AX146" s="12" t="s">
        <v>76</v>
      </c>
      <c r="AY146" s="225" t="s">
        <v>137</v>
      </c>
    </row>
    <row r="147" s="12" customFormat="1">
      <c r="A147" s="12"/>
      <c r="B147" s="215"/>
      <c r="C147" s="216"/>
      <c r="D147" s="210" t="s">
        <v>145</v>
      </c>
      <c r="E147" s="217" t="s">
        <v>19</v>
      </c>
      <c r="F147" s="218" t="s">
        <v>302</v>
      </c>
      <c r="G147" s="216"/>
      <c r="H147" s="219">
        <v>-12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5" t="s">
        <v>145</v>
      </c>
      <c r="AU147" s="225" t="s">
        <v>86</v>
      </c>
      <c r="AV147" s="12" t="s">
        <v>86</v>
      </c>
      <c r="AW147" s="12" t="s">
        <v>37</v>
      </c>
      <c r="AX147" s="12" t="s">
        <v>76</v>
      </c>
      <c r="AY147" s="225" t="s">
        <v>137</v>
      </c>
    </row>
    <row r="148" s="12" customFormat="1">
      <c r="A148" s="12"/>
      <c r="B148" s="215"/>
      <c r="C148" s="216"/>
      <c r="D148" s="210" t="s">
        <v>145</v>
      </c>
      <c r="E148" s="217" t="s">
        <v>19</v>
      </c>
      <c r="F148" s="218" t="s">
        <v>303</v>
      </c>
      <c r="G148" s="216"/>
      <c r="H148" s="219">
        <v>-7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5" t="s">
        <v>145</v>
      </c>
      <c r="AU148" s="225" t="s">
        <v>86</v>
      </c>
      <c r="AV148" s="12" t="s">
        <v>86</v>
      </c>
      <c r="AW148" s="12" t="s">
        <v>37</v>
      </c>
      <c r="AX148" s="12" t="s">
        <v>76</v>
      </c>
      <c r="AY148" s="225" t="s">
        <v>137</v>
      </c>
    </row>
    <row r="149" s="14" customFormat="1">
      <c r="A149" s="14"/>
      <c r="B149" s="244"/>
      <c r="C149" s="245"/>
      <c r="D149" s="210" t="s">
        <v>145</v>
      </c>
      <c r="E149" s="246" t="s">
        <v>19</v>
      </c>
      <c r="F149" s="247" t="s">
        <v>257</v>
      </c>
      <c r="G149" s="245"/>
      <c r="H149" s="248">
        <v>3.8100000000000023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145</v>
      </c>
      <c r="AU149" s="254" t="s">
        <v>86</v>
      </c>
      <c r="AV149" s="14" t="s">
        <v>156</v>
      </c>
      <c r="AW149" s="14" t="s">
        <v>37</v>
      </c>
      <c r="AX149" s="14" t="s">
        <v>84</v>
      </c>
      <c r="AY149" s="254" t="s">
        <v>137</v>
      </c>
    </row>
    <row r="150" s="2" customFormat="1" ht="21.75" customHeight="1">
      <c r="A150" s="39"/>
      <c r="B150" s="40"/>
      <c r="C150" s="197" t="s">
        <v>310</v>
      </c>
      <c r="D150" s="197" t="s">
        <v>138</v>
      </c>
      <c r="E150" s="198" t="s">
        <v>311</v>
      </c>
      <c r="F150" s="199" t="s">
        <v>312</v>
      </c>
      <c r="G150" s="200" t="s">
        <v>295</v>
      </c>
      <c r="H150" s="201">
        <v>3.8100000000000001</v>
      </c>
      <c r="I150" s="202"/>
      <c r="J150" s="203">
        <f>ROUND(I150*H150,2)</f>
        <v>0</v>
      </c>
      <c r="K150" s="199" t="s">
        <v>188</v>
      </c>
      <c r="L150" s="45"/>
      <c r="M150" s="204" t="s">
        <v>19</v>
      </c>
      <c r="N150" s="205" t="s">
        <v>47</v>
      </c>
      <c r="O150" s="85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156</v>
      </c>
      <c r="AT150" s="208" t="s">
        <v>138</v>
      </c>
      <c r="AU150" s="208" t="s">
        <v>86</v>
      </c>
      <c r="AY150" s="18" t="s">
        <v>137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84</v>
      </c>
      <c r="BK150" s="209">
        <f>ROUND(I150*H150,2)</f>
        <v>0</v>
      </c>
      <c r="BL150" s="18" t="s">
        <v>156</v>
      </c>
      <c r="BM150" s="208" t="s">
        <v>313</v>
      </c>
    </row>
    <row r="151" s="2" customFormat="1">
      <c r="A151" s="39"/>
      <c r="B151" s="40"/>
      <c r="C151" s="41"/>
      <c r="D151" s="210" t="s">
        <v>144</v>
      </c>
      <c r="E151" s="41"/>
      <c r="F151" s="211" t="s">
        <v>314</v>
      </c>
      <c r="G151" s="41"/>
      <c r="H151" s="41"/>
      <c r="I151" s="212"/>
      <c r="J151" s="41"/>
      <c r="K151" s="41"/>
      <c r="L151" s="45"/>
      <c r="M151" s="213"/>
      <c r="N151" s="214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86</v>
      </c>
    </row>
    <row r="152" s="2" customFormat="1">
      <c r="A152" s="39"/>
      <c r="B152" s="40"/>
      <c r="C152" s="41"/>
      <c r="D152" s="238" t="s">
        <v>191</v>
      </c>
      <c r="E152" s="41"/>
      <c r="F152" s="239" t="s">
        <v>315</v>
      </c>
      <c r="G152" s="41"/>
      <c r="H152" s="41"/>
      <c r="I152" s="212"/>
      <c r="J152" s="41"/>
      <c r="K152" s="41"/>
      <c r="L152" s="45"/>
      <c r="M152" s="213"/>
      <c r="N152" s="214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191</v>
      </c>
      <c r="AU152" s="18" t="s">
        <v>86</v>
      </c>
    </row>
    <row r="153" s="15" customFormat="1">
      <c r="A153" s="15"/>
      <c r="B153" s="255"/>
      <c r="C153" s="256"/>
      <c r="D153" s="210" t="s">
        <v>145</v>
      </c>
      <c r="E153" s="257" t="s">
        <v>19</v>
      </c>
      <c r="F153" s="258" t="s">
        <v>299</v>
      </c>
      <c r="G153" s="256"/>
      <c r="H153" s="257" t="s">
        <v>19</v>
      </c>
      <c r="I153" s="259"/>
      <c r="J153" s="256"/>
      <c r="K153" s="256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145</v>
      </c>
      <c r="AU153" s="264" t="s">
        <v>86</v>
      </c>
      <c r="AV153" s="15" t="s">
        <v>84</v>
      </c>
      <c r="AW153" s="15" t="s">
        <v>37</v>
      </c>
      <c r="AX153" s="15" t="s">
        <v>76</v>
      </c>
      <c r="AY153" s="264" t="s">
        <v>137</v>
      </c>
    </row>
    <row r="154" s="12" customFormat="1">
      <c r="A154" s="12"/>
      <c r="B154" s="215"/>
      <c r="C154" s="216"/>
      <c r="D154" s="210" t="s">
        <v>145</v>
      </c>
      <c r="E154" s="217" t="s">
        <v>19</v>
      </c>
      <c r="F154" s="218" t="s">
        <v>300</v>
      </c>
      <c r="G154" s="216"/>
      <c r="H154" s="219">
        <v>10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5" t="s">
        <v>145</v>
      </c>
      <c r="AU154" s="225" t="s">
        <v>86</v>
      </c>
      <c r="AV154" s="12" t="s">
        <v>86</v>
      </c>
      <c r="AW154" s="12" t="s">
        <v>37</v>
      </c>
      <c r="AX154" s="12" t="s">
        <v>76</v>
      </c>
      <c r="AY154" s="225" t="s">
        <v>137</v>
      </c>
    </row>
    <row r="155" s="12" customFormat="1">
      <c r="A155" s="12"/>
      <c r="B155" s="215"/>
      <c r="C155" s="216"/>
      <c r="D155" s="210" t="s">
        <v>145</v>
      </c>
      <c r="E155" s="217" t="s">
        <v>19</v>
      </c>
      <c r="F155" s="218" t="s">
        <v>301</v>
      </c>
      <c r="G155" s="216"/>
      <c r="H155" s="219">
        <v>12.810000000000001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5" t="s">
        <v>145</v>
      </c>
      <c r="AU155" s="225" t="s">
        <v>86</v>
      </c>
      <c r="AV155" s="12" t="s">
        <v>86</v>
      </c>
      <c r="AW155" s="12" t="s">
        <v>37</v>
      </c>
      <c r="AX155" s="12" t="s">
        <v>76</v>
      </c>
      <c r="AY155" s="225" t="s">
        <v>137</v>
      </c>
    </row>
    <row r="156" s="12" customFormat="1">
      <c r="A156" s="12"/>
      <c r="B156" s="215"/>
      <c r="C156" s="216"/>
      <c r="D156" s="210" t="s">
        <v>145</v>
      </c>
      <c r="E156" s="217" t="s">
        <v>19</v>
      </c>
      <c r="F156" s="218" t="s">
        <v>302</v>
      </c>
      <c r="G156" s="216"/>
      <c r="H156" s="219">
        <v>-12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5" t="s">
        <v>145</v>
      </c>
      <c r="AU156" s="225" t="s">
        <v>86</v>
      </c>
      <c r="AV156" s="12" t="s">
        <v>86</v>
      </c>
      <c r="AW156" s="12" t="s">
        <v>37</v>
      </c>
      <c r="AX156" s="12" t="s">
        <v>76</v>
      </c>
      <c r="AY156" s="225" t="s">
        <v>137</v>
      </c>
    </row>
    <row r="157" s="12" customFormat="1">
      <c r="A157" s="12"/>
      <c r="B157" s="215"/>
      <c r="C157" s="216"/>
      <c r="D157" s="210" t="s">
        <v>145</v>
      </c>
      <c r="E157" s="217" t="s">
        <v>19</v>
      </c>
      <c r="F157" s="218" t="s">
        <v>303</v>
      </c>
      <c r="G157" s="216"/>
      <c r="H157" s="219">
        <v>-7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5" t="s">
        <v>145</v>
      </c>
      <c r="AU157" s="225" t="s">
        <v>86</v>
      </c>
      <c r="AV157" s="12" t="s">
        <v>86</v>
      </c>
      <c r="AW157" s="12" t="s">
        <v>37</v>
      </c>
      <c r="AX157" s="12" t="s">
        <v>76</v>
      </c>
      <c r="AY157" s="225" t="s">
        <v>137</v>
      </c>
    </row>
    <row r="158" s="14" customFormat="1">
      <c r="A158" s="14"/>
      <c r="B158" s="244"/>
      <c r="C158" s="245"/>
      <c r="D158" s="210" t="s">
        <v>145</v>
      </c>
      <c r="E158" s="246" t="s">
        <v>19</v>
      </c>
      <c r="F158" s="247" t="s">
        <v>257</v>
      </c>
      <c r="G158" s="245"/>
      <c r="H158" s="248">
        <v>3.8100000000000023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145</v>
      </c>
      <c r="AU158" s="254" t="s">
        <v>86</v>
      </c>
      <c r="AV158" s="14" t="s">
        <v>156</v>
      </c>
      <c r="AW158" s="14" t="s">
        <v>37</v>
      </c>
      <c r="AX158" s="14" t="s">
        <v>84</v>
      </c>
      <c r="AY158" s="254" t="s">
        <v>137</v>
      </c>
    </row>
    <row r="159" s="2" customFormat="1" ht="16.5" customHeight="1">
      <c r="A159" s="39"/>
      <c r="B159" s="40"/>
      <c r="C159" s="197" t="s">
        <v>316</v>
      </c>
      <c r="D159" s="197" t="s">
        <v>138</v>
      </c>
      <c r="E159" s="198" t="s">
        <v>317</v>
      </c>
      <c r="F159" s="199" t="s">
        <v>318</v>
      </c>
      <c r="G159" s="200" t="s">
        <v>319</v>
      </c>
      <c r="H159" s="201">
        <v>6.4770000000000003</v>
      </c>
      <c r="I159" s="202"/>
      <c r="J159" s="203">
        <f>ROUND(I159*H159,2)</f>
        <v>0</v>
      </c>
      <c r="K159" s="199" t="s">
        <v>188</v>
      </c>
      <c r="L159" s="45"/>
      <c r="M159" s="204" t="s">
        <v>19</v>
      </c>
      <c r="N159" s="205" t="s">
        <v>47</v>
      </c>
      <c r="O159" s="85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8" t="s">
        <v>156</v>
      </c>
      <c r="AT159" s="208" t="s">
        <v>138</v>
      </c>
      <c r="AU159" s="208" t="s">
        <v>86</v>
      </c>
      <c r="AY159" s="18" t="s">
        <v>137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8" t="s">
        <v>84</v>
      </c>
      <c r="BK159" s="209">
        <f>ROUND(I159*H159,2)</f>
        <v>0</v>
      </c>
      <c r="BL159" s="18" t="s">
        <v>156</v>
      </c>
      <c r="BM159" s="208" t="s">
        <v>320</v>
      </c>
    </row>
    <row r="160" s="2" customFormat="1">
      <c r="A160" s="39"/>
      <c r="B160" s="40"/>
      <c r="C160" s="41"/>
      <c r="D160" s="210" t="s">
        <v>144</v>
      </c>
      <c r="E160" s="41"/>
      <c r="F160" s="211" t="s">
        <v>321</v>
      </c>
      <c r="G160" s="41"/>
      <c r="H160" s="41"/>
      <c r="I160" s="212"/>
      <c r="J160" s="41"/>
      <c r="K160" s="41"/>
      <c r="L160" s="45"/>
      <c r="M160" s="213"/>
      <c r="N160" s="214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144</v>
      </c>
      <c r="AU160" s="18" t="s">
        <v>86</v>
      </c>
    </row>
    <row r="161" s="2" customFormat="1">
      <c r="A161" s="39"/>
      <c r="B161" s="40"/>
      <c r="C161" s="41"/>
      <c r="D161" s="238" t="s">
        <v>191</v>
      </c>
      <c r="E161" s="41"/>
      <c r="F161" s="239" t="s">
        <v>322</v>
      </c>
      <c r="G161" s="41"/>
      <c r="H161" s="41"/>
      <c r="I161" s="212"/>
      <c r="J161" s="41"/>
      <c r="K161" s="41"/>
      <c r="L161" s="45"/>
      <c r="M161" s="213"/>
      <c r="N161" s="21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191</v>
      </c>
      <c r="AU161" s="18" t="s">
        <v>86</v>
      </c>
    </row>
    <row r="162" s="15" customFormat="1">
      <c r="A162" s="15"/>
      <c r="B162" s="255"/>
      <c r="C162" s="256"/>
      <c r="D162" s="210" t="s">
        <v>145</v>
      </c>
      <c r="E162" s="257" t="s">
        <v>19</v>
      </c>
      <c r="F162" s="258" t="s">
        <v>299</v>
      </c>
      <c r="G162" s="256"/>
      <c r="H162" s="257" t="s">
        <v>19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145</v>
      </c>
      <c r="AU162" s="264" t="s">
        <v>86</v>
      </c>
      <c r="AV162" s="15" t="s">
        <v>84</v>
      </c>
      <c r="AW162" s="15" t="s">
        <v>37</v>
      </c>
      <c r="AX162" s="15" t="s">
        <v>76</v>
      </c>
      <c r="AY162" s="264" t="s">
        <v>137</v>
      </c>
    </row>
    <row r="163" s="12" customFormat="1">
      <c r="A163" s="12"/>
      <c r="B163" s="215"/>
      <c r="C163" s="216"/>
      <c r="D163" s="210" t="s">
        <v>145</v>
      </c>
      <c r="E163" s="217" t="s">
        <v>19</v>
      </c>
      <c r="F163" s="218" t="s">
        <v>323</v>
      </c>
      <c r="G163" s="216"/>
      <c r="H163" s="219">
        <v>17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5" t="s">
        <v>145</v>
      </c>
      <c r="AU163" s="225" t="s">
        <v>86</v>
      </c>
      <c r="AV163" s="12" t="s">
        <v>86</v>
      </c>
      <c r="AW163" s="12" t="s">
        <v>37</v>
      </c>
      <c r="AX163" s="12" t="s">
        <v>76</v>
      </c>
      <c r="AY163" s="225" t="s">
        <v>137</v>
      </c>
    </row>
    <row r="164" s="12" customFormat="1">
      <c r="A164" s="12"/>
      <c r="B164" s="215"/>
      <c r="C164" s="216"/>
      <c r="D164" s="210" t="s">
        <v>145</v>
      </c>
      <c r="E164" s="217" t="s">
        <v>19</v>
      </c>
      <c r="F164" s="218" t="s">
        <v>324</v>
      </c>
      <c r="G164" s="216"/>
      <c r="H164" s="219">
        <v>21.777000000000001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5" t="s">
        <v>145</v>
      </c>
      <c r="AU164" s="225" t="s">
        <v>86</v>
      </c>
      <c r="AV164" s="12" t="s">
        <v>86</v>
      </c>
      <c r="AW164" s="12" t="s">
        <v>37</v>
      </c>
      <c r="AX164" s="12" t="s">
        <v>76</v>
      </c>
      <c r="AY164" s="225" t="s">
        <v>137</v>
      </c>
    </row>
    <row r="165" s="12" customFormat="1">
      <c r="A165" s="12"/>
      <c r="B165" s="215"/>
      <c r="C165" s="216"/>
      <c r="D165" s="210" t="s">
        <v>145</v>
      </c>
      <c r="E165" s="217" t="s">
        <v>19</v>
      </c>
      <c r="F165" s="218" t="s">
        <v>325</v>
      </c>
      <c r="G165" s="216"/>
      <c r="H165" s="219">
        <v>-20.399999999999999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5" t="s">
        <v>145</v>
      </c>
      <c r="AU165" s="225" t="s">
        <v>86</v>
      </c>
      <c r="AV165" s="12" t="s">
        <v>86</v>
      </c>
      <c r="AW165" s="12" t="s">
        <v>37</v>
      </c>
      <c r="AX165" s="12" t="s">
        <v>76</v>
      </c>
      <c r="AY165" s="225" t="s">
        <v>137</v>
      </c>
    </row>
    <row r="166" s="12" customFormat="1">
      <c r="A166" s="12"/>
      <c r="B166" s="215"/>
      <c r="C166" s="216"/>
      <c r="D166" s="210" t="s">
        <v>145</v>
      </c>
      <c r="E166" s="217" t="s">
        <v>19</v>
      </c>
      <c r="F166" s="218" t="s">
        <v>326</v>
      </c>
      <c r="G166" s="216"/>
      <c r="H166" s="219">
        <v>-11.9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5" t="s">
        <v>145</v>
      </c>
      <c r="AU166" s="225" t="s">
        <v>86</v>
      </c>
      <c r="AV166" s="12" t="s">
        <v>86</v>
      </c>
      <c r="AW166" s="12" t="s">
        <v>37</v>
      </c>
      <c r="AX166" s="12" t="s">
        <v>76</v>
      </c>
      <c r="AY166" s="225" t="s">
        <v>137</v>
      </c>
    </row>
    <row r="167" s="14" customFormat="1">
      <c r="A167" s="14"/>
      <c r="B167" s="244"/>
      <c r="C167" s="245"/>
      <c r="D167" s="210" t="s">
        <v>145</v>
      </c>
      <c r="E167" s="246" t="s">
        <v>19</v>
      </c>
      <c r="F167" s="247" t="s">
        <v>257</v>
      </c>
      <c r="G167" s="245"/>
      <c r="H167" s="248">
        <v>6.4770000000000021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145</v>
      </c>
      <c r="AU167" s="254" t="s">
        <v>86</v>
      </c>
      <c r="AV167" s="14" t="s">
        <v>156</v>
      </c>
      <c r="AW167" s="14" t="s">
        <v>37</v>
      </c>
      <c r="AX167" s="14" t="s">
        <v>84</v>
      </c>
      <c r="AY167" s="254" t="s">
        <v>137</v>
      </c>
    </row>
    <row r="168" s="2" customFormat="1" ht="16.5" customHeight="1">
      <c r="A168" s="39"/>
      <c r="B168" s="40"/>
      <c r="C168" s="197" t="s">
        <v>327</v>
      </c>
      <c r="D168" s="197" t="s">
        <v>138</v>
      </c>
      <c r="E168" s="198" t="s">
        <v>328</v>
      </c>
      <c r="F168" s="199" t="s">
        <v>329</v>
      </c>
      <c r="G168" s="200" t="s">
        <v>295</v>
      </c>
      <c r="H168" s="201">
        <v>3.8100000000000001</v>
      </c>
      <c r="I168" s="202"/>
      <c r="J168" s="203">
        <f>ROUND(I168*H168,2)</f>
        <v>0</v>
      </c>
      <c r="K168" s="199" t="s">
        <v>188</v>
      </c>
      <c r="L168" s="45"/>
      <c r="M168" s="204" t="s">
        <v>19</v>
      </c>
      <c r="N168" s="205" t="s">
        <v>47</v>
      </c>
      <c r="O168" s="85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8" t="s">
        <v>156</v>
      </c>
      <c r="AT168" s="208" t="s">
        <v>138</v>
      </c>
      <c r="AU168" s="208" t="s">
        <v>86</v>
      </c>
      <c r="AY168" s="18" t="s">
        <v>137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8" t="s">
        <v>84</v>
      </c>
      <c r="BK168" s="209">
        <f>ROUND(I168*H168,2)</f>
        <v>0</v>
      </c>
      <c r="BL168" s="18" t="s">
        <v>156</v>
      </c>
      <c r="BM168" s="208" t="s">
        <v>330</v>
      </c>
    </row>
    <row r="169" s="2" customFormat="1">
      <c r="A169" s="39"/>
      <c r="B169" s="40"/>
      <c r="C169" s="41"/>
      <c r="D169" s="210" t="s">
        <v>144</v>
      </c>
      <c r="E169" s="41"/>
      <c r="F169" s="211" t="s">
        <v>331</v>
      </c>
      <c r="G169" s="41"/>
      <c r="H169" s="41"/>
      <c r="I169" s="212"/>
      <c r="J169" s="41"/>
      <c r="K169" s="41"/>
      <c r="L169" s="45"/>
      <c r="M169" s="213"/>
      <c r="N169" s="214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144</v>
      </c>
      <c r="AU169" s="18" t="s">
        <v>86</v>
      </c>
    </row>
    <row r="170" s="2" customFormat="1">
      <c r="A170" s="39"/>
      <c r="B170" s="40"/>
      <c r="C170" s="41"/>
      <c r="D170" s="238" t="s">
        <v>191</v>
      </c>
      <c r="E170" s="41"/>
      <c r="F170" s="239" t="s">
        <v>332</v>
      </c>
      <c r="G170" s="41"/>
      <c r="H170" s="41"/>
      <c r="I170" s="212"/>
      <c r="J170" s="41"/>
      <c r="K170" s="41"/>
      <c r="L170" s="45"/>
      <c r="M170" s="213"/>
      <c r="N170" s="214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191</v>
      </c>
      <c r="AU170" s="18" t="s">
        <v>86</v>
      </c>
    </row>
    <row r="171" s="15" customFormat="1">
      <c r="A171" s="15"/>
      <c r="B171" s="255"/>
      <c r="C171" s="256"/>
      <c r="D171" s="210" t="s">
        <v>145</v>
      </c>
      <c r="E171" s="257" t="s">
        <v>19</v>
      </c>
      <c r="F171" s="258" t="s">
        <v>299</v>
      </c>
      <c r="G171" s="256"/>
      <c r="H171" s="257" t="s">
        <v>19</v>
      </c>
      <c r="I171" s="259"/>
      <c r="J171" s="256"/>
      <c r="K171" s="256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145</v>
      </c>
      <c r="AU171" s="264" t="s">
        <v>86</v>
      </c>
      <c r="AV171" s="15" t="s">
        <v>84</v>
      </c>
      <c r="AW171" s="15" t="s">
        <v>37</v>
      </c>
      <c r="AX171" s="15" t="s">
        <v>76</v>
      </c>
      <c r="AY171" s="264" t="s">
        <v>137</v>
      </c>
    </row>
    <row r="172" s="12" customFormat="1">
      <c r="A172" s="12"/>
      <c r="B172" s="215"/>
      <c r="C172" s="216"/>
      <c r="D172" s="210" t="s">
        <v>145</v>
      </c>
      <c r="E172" s="217" t="s">
        <v>19</v>
      </c>
      <c r="F172" s="218" t="s">
        <v>300</v>
      </c>
      <c r="G172" s="216"/>
      <c r="H172" s="219">
        <v>10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5" t="s">
        <v>145</v>
      </c>
      <c r="AU172" s="225" t="s">
        <v>86</v>
      </c>
      <c r="AV172" s="12" t="s">
        <v>86</v>
      </c>
      <c r="AW172" s="12" t="s">
        <v>37</v>
      </c>
      <c r="AX172" s="12" t="s">
        <v>76</v>
      </c>
      <c r="AY172" s="225" t="s">
        <v>137</v>
      </c>
    </row>
    <row r="173" s="12" customFormat="1">
      <c r="A173" s="12"/>
      <c r="B173" s="215"/>
      <c r="C173" s="216"/>
      <c r="D173" s="210" t="s">
        <v>145</v>
      </c>
      <c r="E173" s="217" t="s">
        <v>19</v>
      </c>
      <c r="F173" s="218" t="s">
        <v>301</v>
      </c>
      <c r="G173" s="216"/>
      <c r="H173" s="219">
        <v>12.810000000000001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5" t="s">
        <v>145</v>
      </c>
      <c r="AU173" s="225" t="s">
        <v>86</v>
      </c>
      <c r="AV173" s="12" t="s">
        <v>86</v>
      </c>
      <c r="AW173" s="12" t="s">
        <v>37</v>
      </c>
      <c r="AX173" s="12" t="s">
        <v>76</v>
      </c>
      <c r="AY173" s="225" t="s">
        <v>137</v>
      </c>
    </row>
    <row r="174" s="12" customFormat="1">
      <c r="A174" s="12"/>
      <c r="B174" s="215"/>
      <c r="C174" s="216"/>
      <c r="D174" s="210" t="s">
        <v>145</v>
      </c>
      <c r="E174" s="217" t="s">
        <v>19</v>
      </c>
      <c r="F174" s="218" t="s">
        <v>302</v>
      </c>
      <c r="G174" s="216"/>
      <c r="H174" s="219">
        <v>-12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5" t="s">
        <v>145</v>
      </c>
      <c r="AU174" s="225" t="s">
        <v>86</v>
      </c>
      <c r="AV174" s="12" t="s">
        <v>86</v>
      </c>
      <c r="AW174" s="12" t="s">
        <v>37</v>
      </c>
      <c r="AX174" s="12" t="s">
        <v>76</v>
      </c>
      <c r="AY174" s="225" t="s">
        <v>137</v>
      </c>
    </row>
    <row r="175" s="12" customFormat="1">
      <c r="A175" s="12"/>
      <c r="B175" s="215"/>
      <c r="C175" s="216"/>
      <c r="D175" s="210" t="s">
        <v>145</v>
      </c>
      <c r="E175" s="217" t="s">
        <v>19</v>
      </c>
      <c r="F175" s="218" t="s">
        <v>303</v>
      </c>
      <c r="G175" s="216"/>
      <c r="H175" s="219">
        <v>-7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5" t="s">
        <v>145</v>
      </c>
      <c r="AU175" s="225" t="s">
        <v>86</v>
      </c>
      <c r="AV175" s="12" t="s">
        <v>86</v>
      </c>
      <c r="AW175" s="12" t="s">
        <v>37</v>
      </c>
      <c r="AX175" s="12" t="s">
        <v>76</v>
      </c>
      <c r="AY175" s="225" t="s">
        <v>137</v>
      </c>
    </row>
    <row r="176" s="14" customFormat="1">
      <c r="A176" s="14"/>
      <c r="B176" s="244"/>
      <c r="C176" s="245"/>
      <c r="D176" s="210" t="s">
        <v>145</v>
      </c>
      <c r="E176" s="246" t="s">
        <v>19</v>
      </c>
      <c r="F176" s="247" t="s">
        <v>257</v>
      </c>
      <c r="G176" s="245"/>
      <c r="H176" s="248">
        <v>3.8100000000000023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145</v>
      </c>
      <c r="AU176" s="254" t="s">
        <v>86</v>
      </c>
      <c r="AV176" s="14" t="s">
        <v>156</v>
      </c>
      <c r="AW176" s="14" t="s">
        <v>37</v>
      </c>
      <c r="AX176" s="14" t="s">
        <v>84</v>
      </c>
      <c r="AY176" s="254" t="s">
        <v>137</v>
      </c>
    </row>
    <row r="177" s="2" customFormat="1" ht="16.5" customHeight="1">
      <c r="A177" s="39"/>
      <c r="B177" s="40"/>
      <c r="C177" s="197" t="s">
        <v>8</v>
      </c>
      <c r="D177" s="197" t="s">
        <v>138</v>
      </c>
      <c r="E177" s="198" t="s">
        <v>333</v>
      </c>
      <c r="F177" s="199" t="s">
        <v>334</v>
      </c>
      <c r="G177" s="200" t="s">
        <v>295</v>
      </c>
      <c r="H177" s="201">
        <v>19</v>
      </c>
      <c r="I177" s="202"/>
      <c r="J177" s="203">
        <f>ROUND(I177*H177,2)</f>
        <v>0</v>
      </c>
      <c r="K177" s="199" t="s">
        <v>188</v>
      </c>
      <c r="L177" s="45"/>
      <c r="M177" s="204" t="s">
        <v>19</v>
      </c>
      <c r="N177" s="205" t="s">
        <v>47</v>
      </c>
      <c r="O177" s="85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8" t="s">
        <v>156</v>
      </c>
      <c r="AT177" s="208" t="s">
        <v>138</v>
      </c>
      <c r="AU177" s="208" t="s">
        <v>86</v>
      </c>
      <c r="AY177" s="18" t="s">
        <v>137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8" t="s">
        <v>84</v>
      </c>
      <c r="BK177" s="209">
        <f>ROUND(I177*H177,2)</f>
        <v>0</v>
      </c>
      <c r="BL177" s="18" t="s">
        <v>156</v>
      </c>
      <c r="BM177" s="208" t="s">
        <v>335</v>
      </c>
    </row>
    <row r="178" s="2" customFormat="1">
      <c r="A178" s="39"/>
      <c r="B178" s="40"/>
      <c r="C178" s="41"/>
      <c r="D178" s="210" t="s">
        <v>144</v>
      </c>
      <c r="E178" s="41"/>
      <c r="F178" s="211" t="s">
        <v>336</v>
      </c>
      <c r="G178" s="41"/>
      <c r="H178" s="41"/>
      <c r="I178" s="212"/>
      <c r="J178" s="41"/>
      <c r="K178" s="41"/>
      <c r="L178" s="45"/>
      <c r="M178" s="213"/>
      <c r="N178" s="214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86</v>
      </c>
    </row>
    <row r="179" s="2" customFormat="1">
      <c r="A179" s="39"/>
      <c r="B179" s="40"/>
      <c r="C179" s="41"/>
      <c r="D179" s="238" t="s">
        <v>191</v>
      </c>
      <c r="E179" s="41"/>
      <c r="F179" s="239" t="s">
        <v>337</v>
      </c>
      <c r="G179" s="41"/>
      <c r="H179" s="41"/>
      <c r="I179" s="212"/>
      <c r="J179" s="41"/>
      <c r="K179" s="41"/>
      <c r="L179" s="45"/>
      <c r="M179" s="213"/>
      <c r="N179" s="214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191</v>
      </c>
      <c r="AU179" s="18" t="s">
        <v>86</v>
      </c>
    </row>
    <row r="180" s="12" customFormat="1">
      <c r="A180" s="12"/>
      <c r="B180" s="215"/>
      <c r="C180" s="216"/>
      <c r="D180" s="210" t="s">
        <v>145</v>
      </c>
      <c r="E180" s="217" t="s">
        <v>19</v>
      </c>
      <c r="F180" s="218" t="s">
        <v>338</v>
      </c>
      <c r="G180" s="216"/>
      <c r="H180" s="219">
        <v>7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25" t="s">
        <v>145</v>
      </c>
      <c r="AU180" s="225" t="s">
        <v>86</v>
      </c>
      <c r="AV180" s="12" t="s">
        <v>86</v>
      </c>
      <c r="AW180" s="12" t="s">
        <v>37</v>
      </c>
      <c r="AX180" s="12" t="s">
        <v>76</v>
      </c>
      <c r="AY180" s="225" t="s">
        <v>137</v>
      </c>
    </row>
    <row r="181" s="12" customFormat="1">
      <c r="A181" s="12"/>
      <c r="B181" s="215"/>
      <c r="C181" s="216"/>
      <c r="D181" s="210" t="s">
        <v>145</v>
      </c>
      <c r="E181" s="217" t="s">
        <v>19</v>
      </c>
      <c r="F181" s="218" t="s">
        <v>339</v>
      </c>
      <c r="G181" s="216"/>
      <c r="H181" s="219">
        <v>12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5" t="s">
        <v>145</v>
      </c>
      <c r="AU181" s="225" t="s">
        <v>86</v>
      </c>
      <c r="AV181" s="12" t="s">
        <v>86</v>
      </c>
      <c r="AW181" s="12" t="s">
        <v>37</v>
      </c>
      <c r="AX181" s="12" t="s">
        <v>76</v>
      </c>
      <c r="AY181" s="225" t="s">
        <v>137</v>
      </c>
    </row>
    <row r="182" s="14" customFormat="1">
      <c r="A182" s="14"/>
      <c r="B182" s="244"/>
      <c r="C182" s="245"/>
      <c r="D182" s="210" t="s">
        <v>145</v>
      </c>
      <c r="E182" s="246" t="s">
        <v>19</v>
      </c>
      <c r="F182" s="247" t="s">
        <v>257</v>
      </c>
      <c r="G182" s="245"/>
      <c r="H182" s="248">
        <v>19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145</v>
      </c>
      <c r="AU182" s="254" t="s">
        <v>86</v>
      </c>
      <c r="AV182" s="14" t="s">
        <v>156</v>
      </c>
      <c r="AW182" s="14" t="s">
        <v>37</v>
      </c>
      <c r="AX182" s="14" t="s">
        <v>84</v>
      </c>
      <c r="AY182" s="254" t="s">
        <v>137</v>
      </c>
    </row>
    <row r="183" s="2" customFormat="1" ht="21.75" customHeight="1">
      <c r="A183" s="39"/>
      <c r="B183" s="40"/>
      <c r="C183" s="197" t="s">
        <v>340</v>
      </c>
      <c r="D183" s="197" t="s">
        <v>138</v>
      </c>
      <c r="E183" s="198" t="s">
        <v>341</v>
      </c>
      <c r="F183" s="199" t="s">
        <v>342</v>
      </c>
      <c r="G183" s="200" t="s">
        <v>233</v>
      </c>
      <c r="H183" s="201">
        <v>178</v>
      </c>
      <c r="I183" s="202"/>
      <c r="J183" s="203">
        <f>ROUND(I183*H183,2)</f>
        <v>0</v>
      </c>
      <c r="K183" s="199" t="s">
        <v>188</v>
      </c>
      <c r="L183" s="45"/>
      <c r="M183" s="204" t="s">
        <v>19</v>
      </c>
      <c r="N183" s="205" t="s">
        <v>47</v>
      </c>
      <c r="O183" s="85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8" t="s">
        <v>156</v>
      </c>
      <c r="AT183" s="208" t="s">
        <v>138</v>
      </c>
      <c r="AU183" s="208" t="s">
        <v>86</v>
      </c>
      <c r="AY183" s="18" t="s">
        <v>137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8" t="s">
        <v>84</v>
      </c>
      <c r="BK183" s="209">
        <f>ROUND(I183*H183,2)</f>
        <v>0</v>
      </c>
      <c r="BL183" s="18" t="s">
        <v>156</v>
      </c>
      <c r="BM183" s="208" t="s">
        <v>343</v>
      </c>
    </row>
    <row r="184" s="2" customFormat="1">
      <c r="A184" s="39"/>
      <c r="B184" s="40"/>
      <c r="C184" s="41"/>
      <c r="D184" s="210" t="s">
        <v>144</v>
      </c>
      <c r="E184" s="41"/>
      <c r="F184" s="211" t="s">
        <v>344</v>
      </c>
      <c r="G184" s="41"/>
      <c r="H184" s="41"/>
      <c r="I184" s="212"/>
      <c r="J184" s="41"/>
      <c r="K184" s="41"/>
      <c r="L184" s="45"/>
      <c r="M184" s="213"/>
      <c r="N184" s="214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144</v>
      </c>
      <c r="AU184" s="18" t="s">
        <v>86</v>
      </c>
    </row>
    <row r="185" s="2" customFormat="1">
      <c r="A185" s="39"/>
      <c r="B185" s="40"/>
      <c r="C185" s="41"/>
      <c r="D185" s="238" t="s">
        <v>191</v>
      </c>
      <c r="E185" s="41"/>
      <c r="F185" s="239" t="s">
        <v>345</v>
      </c>
      <c r="G185" s="41"/>
      <c r="H185" s="41"/>
      <c r="I185" s="212"/>
      <c r="J185" s="41"/>
      <c r="K185" s="41"/>
      <c r="L185" s="45"/>
      <c r="M185" s="213"/>
      <c r="N185" s="214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191</v>
      </c>
      <c r="AU185" s="18" t="s">
        <v>86</v>
      </c>
    </row>
    <row r="186" s="15" customFormat="1">
      <c r="A186" s="15"/>
      <c r="B186" s="255"/>
      <c r="C186" s="256"/>
      <c r="D186" s="210" t="s">
        <v>145</v>
      </c>
      <c r="E186" s="257" t="s">
        <v>19</v>
      </c>
      <c r="F186" s="258" t="s">
        <v>346</v>
      </c>
      <c r="G186" s="256"/>
      <c r="H186" s="257" t="s">
        <v>19</v>
      </c>
      <c r="I186" s="259"/>
      <c r="J186" s="256"/>
      <c r="K186" s="256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145</v>
      </c>
      <c r="AU186" s="264" t="s">
        <v>86</v>
      </c>
      <c r="AV186" s="15" t="s">
        <v>84</v>
      </c>
      <c r="AW186" s="15" t="s">
        <v>37</v>
      </c>
      <c r="AX186" s="15" t="s">
        <v>76</v>
      </c>
      <c r="AY186" s="264" t="s">
        <v>137</v>
      </c>
    </row>
    <row r="187" s="12" customFormat="1">
      <c r="A187" s="12"/>
      <c r="B187" s="215"/>
      <c r="C187" s="216"/>
      <c r="D187" s="210" t="s">
        <v>145</v>
      </c>
      <c r="E187" s="217" t="s">
        <v>19</v>
      </c>
      <c r="F187" s="218" t="s">
        <v>347</v>
      </c>
      <c r="G187" s="216"/>
      <c r="H187" s="219">
        <v>178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5" t="s">
        <v>145</v>
      </c>
      <c r="AU187" s="225" t="s">
        <v>86</v>
      </c>
      <c r="AV187" s="12" t="s">
        <v>86</v>
      </c>
      <c r="AW187" s="12" t="s">
        <v>37</v>
      </c>
      <c r="AX187" s="12" t="s">
        <v>84</v>
      </c>
      <c r="AY187" s="225" t="s">
        <v>137</v>
      </c>
    </row>
    <row r="188" s="2" customFormat="1" ht="16.5" customHeight="1">
      <c r="A188" s="39"/>
      <c r="B188" s="40"/>
      <c r="C188" s="265" t="s">
        <v>348</v>
      </c>
      <c r="D188" s="265" t="s">
        <v>349</v>
      </c>
      <c r="E188" s="266" t="s">
        <v>350</v>
      </c>
      <c r="F188" s="267" t="s">
        <v>351</v>
      </c>
      <c r="G188" s="268" t="s">
        <v>352</v>
      </c>
      <c r="H188" s="269">
        <v>6.2300000000000004</v>
      </c>
      <c r="I188" s="270"/>
      <c r="J188" s="271">
        <f>ROUND(I188*H188,2)</f>
        <v>0</v>
      </c>
      <c r="K188" s="267" t="s">
        <v>188</v>
      </c>
      <c r="L188" s="272"/>
      <c r="M188" s="273" t="s">
        <v>19</v>
      </c>
      <c r="N188" s="274" t="s">
        <v>47</v>
      </c>
      <c r="O188" s="85"/>
      <c r="P188" s="206">
        <f>O188*H188</f>
        <v>0</v>
      </c>
      <c r="Q188" s="206">
        <v>0.001</v>
      </c>
      <c r="R188" s="206">
        <f>Q188*H188</f>
        <v>0.0062300000000000003</v>
      </c>
      <c r="S188" s="206">
        <v>0</v>
      </c>
      <c r="T188" s="20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8" t="s">
        <v>278</v>
      </c>
      <c r="AT188" s="208" t="s">
        <v>349</v>
      </c>
      <c r="AU188" s="208" t="s">
        <v>86</v>
      </c>
      <c r="AY188" s="18" t="s">
        <v>137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8" t="s">
        <v>84</v>
      </c>
      <c r="BK188" s="209">
        <f>ROUND(I188*H188,2)</f>
        <v>0</v>
      </c>
      <c r="BL188" s="18" t="s">
        <v>156</v>
      </c>
      <c r="BM188" s="208" t="s">
        <v>353</v>
      </c>
    </row>
    <row r="189" s="2" customFormat="1">
      <c r="A189" s="39"/>
      <c r="B189" s="40"/>
      <c r="C189" s="41"/>
      <c r="D189" s="210" t="s">
        <v>144</v>
      </c>
      <c r="E189" s="41"/>
      <c r="F189" s="211" t="s">
        <v>351</v>
      </c>
      <c r="G189" s="41"/>
      <c r="H189" s="41"/>
      <c r="I189" s="212"/>
      <c r="J189" s="41"/>
      <c r="K189" s="41"/>
      <c r="L189" s="45"/>
      <c r="M189" s="213"/>
      <c r="N189" s="214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86</v>
      </c>
    </row>
    <row r="190" s="12" customFormat="1">
      <c r="A190" s="12"/>
      <c r="B190" s="215"/>
      <c r="C190" s="216"/>
      <c r="D190" s="210" t="s">
        <v>145</v>
      </c>
      <c r="E190" s="217" t="s">
        <v>19</v>
      </c>
      <c r="F190" s="218" t="s">
        <v>354</v>
      </c>
      <c r="G190" s="216"/>
      <c r="H190" s="219">
        <v>6.2300000000000004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25" t="s">
        <v>145</v>
      </c>
      <c r="AU190" s="225" t="s">
        <v>86</v>
      </c>
      <c r="AV190" s="12" t="s">
        <v>86</v>
      </c>
      <c r="AW190" s="12" t="s">
        <v>37</v>
      </c>
      <c r="AX190" s="12" t="s">
        <v>84</v>
      </c>
      <c r="AY190" s="225" t="s">
        <v>137</v>
      </c>
    </row>
    <row r="191" s="2" customFormat="1" ht="16.5" customHeight="1">
      <c r="A191" s="39"/>
      <c r="B191" s="40"/>
      <c r="C191" s="197" t="s">
        <v>355</v>
      </c>
      <c r="D191" s="197" t="s">
        <v>138</v>
      </c>
      <c r="E191" s="198" t="s">
        <v>356</v>
      </c>
      <c r="F191" s="199" t="s">
        <v>357</v>
      </c>
      <c r="G191" s="200" t="s">
        <v>233</v>
      </c>
      <c r="H191" s="201">
        <v>178</v>
      </c>
      <c r="I191" s="202"/>
      <c r="J191" s="203">
        <f>ROUND(I191*H191,2)</f>
        <v>0</v>
      </c>
      <c r="K191" s="199" t="s">
        <v>188</v>
      </c>
      <c r="L191" s="45"/>
      <c r="M191" s="204" t="s">
        <v>19</v>
      </c>
      <c r="N191" s="205" t="s">
        <v>47</v>
      </c>
      <c r="O191" s="85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8" t="s">
        <v>156</v>
      </c>
      <c r="AT191" s="208" t="s">
        <v>138</v>
      </c>
      <c r="AU191" s="208" t="s">
        <v>86</v>
      </c>
      <c r="AY191" s="18" t="s">
        <v>137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8" t="s">
        <v>84</v>
      </c>
      <c r="BK191" s="209">
        <f>ROUND(I191*H191,2)</f>
        <v>0</v>
      </c>
      <c r="BL191" s="18" t="s">
        <v>156</v>
      </c>
      <c r="BM191" s="208" t="s">
        <v>358</v>
      </c>
    </row>
    <row r="192" s="2" customFormat="1">
      <c r="A192" s="39"/>
      <c r="B192" s="40"/>
      <c r="C192" s="41"/>
      <c r="D192" s="210" t="s">
        <v>144</v>
      </c>
      <c r="E192" s="41"/>
      <c r="F192" s="211" t="s">
        <v>359</v>
      </c>
      <c r="G192" s="41"/>
      <c r="H192" s="41"/>
      <c r="I192" s="212"/>
      <c r="J192" s="41"/>
      <c r="K192" s="41"/>
      <c r="L192" s="45"/>
      <c r="M192" s="213"/>
      <c r="N192" s="214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144</v>
      </c>
      <c r="AU192" s="18" t="s">
        <v>86</v>
      </c>
    </row>
    <row r="193" s="2" customFormat="1">
      <c r="A193" s="39"/>
      <c r="B193" s="40"/>
      <c r="C193" s="41"/>
      <c r="D193" s="238" t="s">
        <v>191</v>
      </c>
      <c r="E193" s="41"/>
      <c r="F193" s="239" t="s">
        <v>360</v>
      </c>
      <c r="G193" s="41"/>
      <c r="H193" s="41"/>
      <c r="I193" s="212"/>
      <c r="J193" s="41"/>
      <c r="K193" s="41"/>
      <c r="L193" s="45"/>
      <c r="M193" s="213"/>
      <c r="N193" s="21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191</v>
      </c>
      <c r="AU193" s="18" t="s">
        <v>86</v>
      </c>
    </row>
    <row r="194" s="12" customFormat="1">
      <c r="A194" s="12"/>
      <c r="B194" s="215"/>
      <c r="C194" s="216"/>
      <c r="D194" s="210" t="s">
        <v>145</v>
      </c>
      <c r="E194" s="217" t="s">
        <v>19</v>
      </c>
      <c r="F194" s="218" t="s">
        <v>347</v>
      </c>
      <c r="G194" s="216"/>
      <c r="H194" s="219">
        <v>178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25" t="s">
        <v>145</v>
      </c>
      <c r="AU194" s="225" t="s">
        <v>86</v>
      </c>
      <c r="AV194" s="12" t="s">
        <v>86</v>
      </c>
      <c r="AW194" s="12" t="s">
        <v>37</v>
      </c>
      <c r="AX194" s="12" t="s">
        <v>84</v>
      </c>
      <c r="AY194" s="225" t="s">
        <v>137</v>
      </c>
    </row>
    <row r="195" s="2" customFormat="1" ht="16.5" customHeight="1">
      <c r="A195" s="39"/>
      <c r="B195" s="40"/>
      <c r="C195" s="197" t="s">
        <v>361</v>
      </c>
      <c r="D195" s="197" t="s">
        <v>138</v>
      </c>
      <c r="E195" s="198" t="s">
        <v>362</v>
      </c>
      <c r="F195" s="199" t="s">
        <v>363</v>
      </c>
      <c r="G195" s="200" t="s">
        <v>233</v>
      </c>
      <c r="H195" s="201">
        <v>2152</v>
      </c>
      <c r="I195" s="202"/>
      <c r="J195" s="203">
        <f>ROUND(I195*H195,2)</f>
        <v>0</v>
      </c>
      <c r="K195" s="199" t="s">
        <v>188</v>
      </c>
      <c r="L195" s="45"/>
      <c r="M195" s="204" t="s">
        <v>19</v>
      </c>
      <c r="N195" s="205" t="s">
        <v>47</v>
      </c>
      <c r="O195" s="85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8" t="s">
        <v>156</v>
      </c>
      <c r="AT195" s="208" t="s">
        <v>138</v>
      </c>
      <c r="AU195" s="208" t="s">
        <v>86</v>
      </c>
      <c r="AY195" s="18" t="s">
        <v>137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8" t="s">
        <v>84</v>
      </c>
      <c r="BK195" s="209">
        <f>ROUND(I195*H195,2)</f>
        <v>0</v>
      </c>
      <c r="BL195" s="18" t="s">
        <v>156</v>
      </c>
      <c r="BM195" s="208" t="s">
        <v>364</v>
      </c>
    </row>
    <row r="196" s="2" customFormat="1">
      <c r="A196" s="39"/>
      <c r="B196" s="40"/>
      <c r="C196" s="41"/>
      <c r="D196" s="210" t="s">
        <v>144</v>
      </c>
      <c r="E196" s="41"/>
      <c r="F196" s="211" t="s">
        <v>365</v>
      </c>
      <c r="G196" s="41"/>
      <c r="H196" s="41"/>
      <c r="I196" s="212"/>
      <c r="J196" s="41"/>
      <c r="K196" s="41"/>
      <c r="L196" s="45"/>
      <c r="M196" s="213"/>
      <c r="N196" s="214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144</v>
      </c>
      <c r="AU196" s="18" t="s">
        <v>86</v>
      </c>
    </row>
    <row r="197" s="2" customFormat="1">
      <c r="A197" s="39"/>
      <c r="B197" s="40"/>
      <c r="C197" s="41"/>
      <c r="D197" s="238" t="s">
        <v>191</v>
      </c>
      <c r="E197" s="41"/>
      <c r="F197" s="239" t="s">
        <v>366</v>
      </c>
      <c r="G197" s="41"/>
      <c r="H197" s="41"/>
      <c r="I197" s="212"/>
      <c r="J197" s="41"/>
      <c r="K197" s="41"/>
      <c r="L197" s="45"/>
      <c r="M197" s="213"/>
      <c r="N197" s="214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191</v>
      </c>
      <c r="AU197" s="18" t="s">
        <v>86</v>
      </c>
    </row>
    <row r="198" s="12" customFormat="1">
      <c r="A198" s="12"/>
      <c r="B198" s="215"/>
      <c r="C198" s="216"/>
      <c r="D198" s="210" t="s">
        <v>145</v>
      </c>
      <c r="E198" s="217" t="s">
        <v>19</v>
      </c>
      <c r="F198" s="218" t="s">
        <v>367</v>
      </c>
      <c r="G198" s="216"/>
      <c r="H198" s="219">
        <v>2152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25" t="s">
        <v>145</v>
      </c>
      <c r="AU198" s="225" t="s">
        <v>86</v>
      </c>
      <c r="AV198" s="12" t="s">
        <v>86</v>
      </c>
      <c r="AW198" s="12" t="s">
        <v>37</v>
      </c>
      <c r="AX198" s="12" t="s">
        <v>84</v>
      </c>
      <c r="AY198" s="225" t="s">
        <v>137</v>
      </c>
    </row>
    <row r="199" s="2" customFormat="1" ht="16.5" customHeight="1">
      <c r="A199" s="39"/>
      <c r="B199" s="40"/>
      <c r="C199" s="197" t="s">
        <v>368</v>
      </c>
      <c r="D199" s="197" t="s">
        <v>138</v>
      </c>
      <c r="E199" s="198" t="s">
        <v>369</v>
      </c>
      <c r="F199" s="199" t="s">
        <v>370</v>
      </c>
      <c r="G199" s="200" t="s">
        <v>233</v>
      </c>
      <c r="H199" s="201">
        <v>31</v>
      </c>
      <c r="I199" s="202"/>
      <c r="J199" s="203">
        <f>ROUND(I199*H199,2)</f>
        <v>0</v>
      </c>
      <c r="K199" s="199" t="s">
        <v>188</v>
      </c>
      <c r="L199" s="45"/>
      <c r="M199" s="204" t="s">
        <v>19</v>
      </c>
      <c r="N199" s="205" t="s">
        <v>47</v>
      </c>
      <c r="O199" s="85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8" t="s">
        <v>156</v>
      </c>
      <c r="AT199" s="208" t="s">
        <v>138</v>
      </c>
      <c r="AU199" s="208" t="s">
        <v>86</v>
      </c>
      <c r="AY199" s="18" t="s">
        <v>137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8" t="s">
        <v>84</v>
      </c>
      <c r="BK199" s="209">
        <f>ROUND(I199*H199,2)</f>
        <v>0</v>
      </c>
      <c r="BL199" s="18" t="s">
        <v>156</v>
      </c>
      <c r="BM199" s="208" t="s">
        <v>371</v>
      </c>
    </row>
    <row r="200" s="2" customFormat="1">
      <c r="A200" s="39"/>
      <c r="B200" s="40"/>
      <c r="C200" s="41"/>
      <c r="D200" s="210" t="s">
        <v>144</v>
      </c>
      <c r="E200" s="41"/>
      <c r="F200" s="211" t="s">
        <v>372</v>
      </c>
      <c r="G200" s="41"/>
      <c r="H200" s="41"/>
      <c r="I200" s="212"/>
      <c r="J200" s="41"/>
      <c r="K200" s="41"/>
      <c r="L200" s="45"/>
      <c r="M200" s="213"/>
      <c r="N200" s="214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144</v>
      </c>
      <c r="AU200" s="18" t="s">
        <v>86</v>
      </c>
    </row>
    <row r="201" s="2" customFormat="1">
      <c r="A201" s="39"/>
      <c r="B201" s="40"/>
      <c r="C201" s="41"/>
      <c r="D201" s="238" t="s">
        <v>191</v>
      </c>
      <c r="E201" s="41"/>
      <c r="F201" s="239" t="s">
        <v>373</v>
      </c>
      <c r="G201" s="41"/>
      <c r="H201" s="41"/>
      <c r="I201" s="212"/>
      <c r="J201" s="41"/>
      <c r="K201" s="41"/>
      <c r="L201" s="45"/>
      <c r="M201" s="213"/>
      <c r="N201" s="214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191</v>
      </c>
      <c r="AU201" s="18" t="s">
        <v>86</v>
      </c>
    </row>
    <row r="202" s="12" customFormat="1">
      <c r="A202" s="12"/>
      <c r="B202" s="215"/>
      <c r="C202" s="216"/>
      <c r="D202" s="210" t="s">
        <v>145</v>
      </c>
      <c r="E202" s="217" t="s">
        <v>19</v>
      </c>
      <c r="F202" s="218" t="s">
        <v>237</v>
      </c>
      <c r="G202" s="216"/>
      <c r="H202" s="219">
        <v>31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25" t="s">
        <v>145</v>
      </c>
      <c r="AU202" s="225" t="s">
        <v>86</v>
      </c>
      <c r="AV202" s="12" t="s">
        <v>86</v>
      </c>
      <c r="AW202" s="12" t="s">
        <v>37</v>
      </c>
      <c r="AX202" s="12" t="s">
        <v>84</v>
      </c>
      <c r="AY202" s="225" t="s">
        <v>137</v>
      </c>
    </row>
    <row r="203" s="11" customFormat="1" ht="22.8" customHeight="1">
      <c r="A203" s="11"/>
      <c r="B203" s="183"/>
      <c r="C203" s="184"/>
      <c r="D203" s="185" t="s">
        <v>75</v>
      </c>
      <c r="E203" s="236" t="s">
        <v>86</v>
      </c>
      <c r="F203" s="236" t="s">
        <v>374</v>
      </c>
      <c r="G203" s="184"/>
      <c r="H203" s="184"/>
      <c r="I203" s="187"/>
      <c r="J203" s="237">
        <f>BK203</f>
        <v>0</v>
      </c>
      <c r="K203" s="184"/>
      <c r="L203" s="189"/>
      <c r="M203" s="190"/>
      <c r="N203" s="191"/>
      <c r="O203" s="191"/>
      <c r="P203" s="192">
        <f>SUM(P204:P210)</f>
        <v>0</v>
      </c>
      <c r="Q203" s="191"/>
      <c r="R203" s="192">
        <f>SUM(R204:R210)</f>
        <v>0.84279999999999999</v>
      </c>
      <c r="S203" s="191"/>
      <c r="T203" s="193">
        <f>SUM(T204:T210)</f>
        <v>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194" t="s">
        <v>84</v>
      </c>
      <c r="AT203" s="195" t="s">
        <v>75</v>
      </c>
      <c r="AU203" s="195" t="s">
        <v>84</v>
      </c>
      <c r="AY203" s="194" t="s">
        <v>137</v>
      </c>
      <c r="BK203" s="196">
        <f>SUM(BK204:BK210)</f>
        <v>0</v>
      </c>
    </row>
    <row r="204" s="2" customFormat="1" ht="16.5" customHeight="1">
      <c r="A204" s="39"/>
      <c r="B204" s="40"/>
      <c r="C204" s="265" t="s">
        <v>7</v>
      </c>
      <c r="D204" s="265" t="s">
        <v>349</v>
      </c>
      <c r="E204" s="266" t="s">
        <v>375</v>
      </c>
      <c r="F204" s="267" t="s">
        <v>376</v>
      </c>
      <c r="G204" s="268" t="s">
        <v>233</v>
      </c>
      <c r="H204" s="269">
        <v>2107</v>
      </c>
      <c r="I204" s="270"/>
      <c r="J204" s="271">
        <f>ROUND(I204*H204,2)</f>
        <v>0</v>
      </c>
      <c r="K204" s="267" t="s">
        <v>188</v>
      </c>
      <c r="L204" s="272"/>
      <c r="M204" s="273" t="s">
        <v>19</v>
      </c>
      <c r="N204" s="274" t="s">
        <v>47</v>
      </c>
      <c r="O204" s="85"/>
      <c r="P204" s="206">
        <f>O204*H204</f>
        <v>0</v>
      </c>
      <c r="Q204" s="206">
        <v>0.00029999999999999997</v>
      </c>
      <c r="R204" s="206">
        <f>Q204*H204</f>
        <v>0.6321</v>
      </c>
      <c r="S204" s="206">
        <v>0</v>
      </c>
      <c r="T204" s="20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8" t="s">
        <v>278</v>
      </c>
      <c r="AT204" s="208" t="s">
        <v>349</v>
      </c>
      <c r="AU204" s="208" t="s">
        <v>86</v>
      </c>
      <c r="AY204" s="18" t="s">
        <v>137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8" t="s">
        <v>84</v>
      </c>
      <c r="BK204" s="209">
        <f>ROUND(I204*H204,2)</f>
        <v>0</v>
      </c>
      <c r="BL204" s="18" t="s">
        <v>156</v>
      </c>
      <c r="BM204" s="208" t="s">
        <v>377</v>
      </c>
    </row>
    <row r="205" s="2" customFormat="1">
      <c r="A205" s="39"/>
      <c r="B205" s="40"/>
      <c r="C205" s="41"/>
      <c r="D205" s="210" t="s">
        <v>144</v>
      </c>
      <c r="E205" s="41"/>
      <c r="F205" s="211" t="s">
        <v>376</v>
      </c>
      <c r="G205" s="41"/>
      <c r="H205" s="41"/>
      <c r="I205" s="212"/>
      <c r="J205" s="41"/>
      <c r="K205" s="41"/>
      <c r="L205" s="45"/>
      <c r="M205" s="213"/>
      <c r="N205" s="21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144</v>
      </c>
      <c r="AU205" s="18" t="s">
        <v>86</v>
      </c>
    </row>
    <row r="206" s="12" customFormat="1">
      <c r="A206" s="12"/>
      <c r="B206" s="215"/>
      <c r="C206" s="216"/>
      <c r="D206" s="210" t="s">
        <v>145</v>
      </c>
      <c r="E206" s="217" t="s">
        <v>19</v>
      </c>
      <c r="F206" s="218" t="s">
        <v>378</v>
      </c>
      <c r="G206" s="216"/>
      <c r="H206" s="219">
        <v>2107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5" t="s">
        <v>145</v>
      </c>
      <c r="AU206" s="225" t="s">
        <v>86</v>
      </c>
      <c r="AV206" s="12" t="s">
        <v>86</v>
      </c>
      <c r="AW206" s="12" t="s">
        <v>37</v>
      </c>
      <c r="AX206" s="12" t="s">
        <v>84</v>
      </c>
      <c r="AY206" s="225" t="s">
        <v>137</v>
      </c>
    </row>
    <row r="207" s="2" customFormat="1" ht="16.5" customHeight="1">
      <c r="A207" s="39"/>
      <c r="B207" s="40"/>
      <c r="C207" s="197" t="s">
        <v>379</v>
      </c>
      <c r="D207" s="197" t="s">
        <v>138</v>
      </c>
      <c r="E207" s="198" t="s">
        <v>380</v>
      </c>
      <c r="F207" s="199" t="s">
        <v>381</v>
      </c>
      <c r="G207" s="200" t="s">
        <v>233</v>
      </c>
      <c r="H207" s="201">
        <v>2107</v>
      </c>
      <c r="I207" s="202"/>
      <c r="J207" s="203">
        <f>ROUND(I207*H207,2)</f>
        <v>0</v>
      </c>
      <c r="K207" s="199" t="s">
        <v>188</v>
      </c>
      <c r="L207" s="45"/>
      <c r="M207" s="204" t="s">
        <v>19</v>
      </c>
      <c r="N207" s="205" t="s">
        <v>47</v>
      </c>
      <c r="O207" s="85"/>
      <c r="P207" s="206">
        <f>O207*H207</f>
        <v>0</v>
      </c>
      <c r="Q207" s="206">
        <v>0.00010000000000000001</v>
      </c>
      <c r="R207" s="206">
        <f>Q207*H207</f>
        <v>0.2107</v>
      </c>
      <c r="S207" s="206">
        <v>0</v>
      </c>
      <c r="T207" s="20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8" t="s">
        <v>156</v>
      </c>
      <c r="AT207" s="208" t="s">
        <v>138</v>
      </c>
      <c r="AU207" s="208" t="s">
        <v>86</v>
      </c>
      <c r="AY207" s="18" t="s">
        <v>137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8" t="s">
        <v>84</v>
      </c>
      <c r="BK207" s="209">
        <f>ROUND(I207*H207,2)</f>
        <v>0</v>
      </c>
      <c r="BL207" s="18" t="s">
        <v>156</v>
      </c>
      <c r="BM207" s="208" t="s">
        <v>382</v>
      </c>
    </row>
    <row r="208" s="2" customFormat="1">
      <c r="A208" s="39"/>
      <c r="B208" s="40"/>
      <c r="C208" s="41"/>
      <c r="D208" s="210" t="s">
        <v>144</v>
      </c>
      <c r="E208" s="41"/>
      <c r="F208" s="211" t="s">
        <v>383</v>
      </c>
      <c r="G208" s="41"/>
      <c r="H208" s="41"/>
      <c r="I208" s="212"/>
      <c r="J208" s="41"/>
      <c r="K208" s="41"/>
      <c r="L208" s="45"/>
      <c r="M208" s="213"/>
      <c r="N208" s="214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144</v>
      </c>
      <c r="AU208" s="18" t="s">
        <v>86</v>
      </c>
    </row>
    <row r="209" s="2" customFormat="1">
      <c r="A209" s="39"/>
      <c r="B209" s="40"/>
      <c r="C209" s="41"/>
      <c r="D209" s="238" t="s">
        <v>191</v>
      </c>
      <c r="E209" s="41"/>
      <c r="F209" s="239" t="s">
        <v>384</v>
      </c>
      <c r="G209" s="41"/>
      <c r="H209" s="41"/>
      <c r="I209" s="212"/>
      <c r="J209" s="41"/>
      <c r="K209" s="41"/>
      <c r="L209" s="45"/>
      <c r="M209" s="213"/>
      <c r="N209" s="214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191</v>
      </c>
      <c r="AU209" s="18" t="s">
        <v>86</v>
      </c>
    </row>
    <row r="210" s="12" customFormat="1">
      <c r="A210" s="12"/>
      <c r="B210" s="215"/>
      <c r="C210" s="216"/>
      <c r="D210" s="210" t="s">
        <v>145</v>
      </c>
      <c r="E210" s="217" t="s">
        <v>19</v>
      </c>
      <c r="F210" s="218" t="s">
        <v>378</v>
      </c>
      <c r="G210" s="216"/>
      <c r="H210" s="219">
        <v>2107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25" t="s">
        <v>145</v>
      </c>
      <c r="AU210" s="225" t="s">
        <v>86</v>
      </c>
      <c r="AV210" s="12" t="s">
        <v>86</v>
      </c>
      <c r="AW210" s="12" t="s">
        <v>37</v>
      </c>
      <c r="AX210" s="12" t="s">
        <v>84</v>
      </c>
      <c r="AY210" s="225" t="s">
        <v>137</v>
      </c>
    </row>
    <row r="211" s="11" customFormat="1" ht="22.8" customHeight="1">
      <c r="A211" s="11"/>
      <c r="B211" s="183"/>
      <c r="C211" s="184"/>
      <c r="D211" s="185" t="s">
        <v>75</v>
      </c>
      <c r="E211" s="236" t="s">
        <v>156</v>
      </c>
      <c r="F211" s="236" t="s">
        <v>385</v>
      </c>
      <c r="G211" s="184"/>
      <c r="H211" s="184"/>
      <c r="I211" s="187"/>
      <c r="J211" s="237">
        <f>BK211</f>
        <v>0</v>
      </c>
      <c r="K211" s="184"/>
      <c r="L211" s="189"/>
      <c r="M211" s="190"/>
      <c r="N211" s="191"/>
      <c r="O211" s="191"/>
      <c r="P211" s="192">
        <f>SUM(P212:P215)</f>
        <v>0</v>
      </c>
      <c r="Q211" s="191"/>
      <c r="R211" s="192">
        <f>SUM(R212:R215)</f>
        <v>427.00461999999999</v>
      </c>
      <c r="S211" s="191"/>
      <c r="T211" s="193">
        <f>SUM(T212:T215)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4" t="s">
        <v>84</v>
      </c>
      <c r="AT211" s="195" t="s">
        <v>75</v>
      </c>
      <c r="AU211" s="195" t="s">
        <v>84</v>
      </c>
      <c r="AY211" s="194" t="s">
        <v>137</v>
      </c>
      <c r="BK211" s="196">
        <f>SUM(BK212:BK215)</f>
        <v>0</v>
      </c>
    </row>
    <row r="212" s="2" customFormat="1" ht="16.5" customHeight="1">
      <c r="A212" s="39"/>
      <c r="B212" s="40"/>
      <c r="C212" s="197" t="s">
        <v>386</v>
      </c>
      <c r="D212" s="197" t="s">
        <v>138</v>
      </c>
      <c r="E212" s="198" t="s">
        <v>387</v>
      </c>
      <c r="F212" s="199" t="s">
        <v>388</v>
      </c>
      <c r="G212" s="200" t="s">
        <v>233</v>
      </c>
      <c r="H212" s="201">
        <v>2107</v>
      </c>
      <c r="I212" s="202"/>
      <c r="J212" s="203">
        <f>ROUND(I212*H212,2)</f>
        <v>0</v>
      </c>
      <c r="K212" s="199" t="s">
        <v>188</v>
      </c>
      <c r="L212" s="45"/>
      <c r="M212" s="204" t="s">
        <v>19</v>
      </c>
      <c r="N212" s="205" t="s">
        <v>47</v>
      </c>
      <c r="O212" s="85"/>
      <c r="P212" s="206">
        <f>O212*H212</f>
        <v>0</v>
      </c>
      <c r="Q212" s="206">
        <v>0.20266000000000001</v>
      </c>
      <c r="R212" s="206">
        <f>Q212*H212</f>
        <v>427.00461999999999</v>
      </c>
      <c r="S212" s="206">
        <v>0</v>
      </c>
      <c r="T212" s="20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8" t="s">
        <v>156</v>
      </c>
      <c r="AT212" s="208" t="s">
        <v>138</v>
      </c>
      <c r="AU212" s="208" t="s">
        <v>86</v>
      </c>
      <c r="AY212" s="18" t="s">
        <v>137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8" t="s">
        <v>84</v>
      </c>
      <c r="BK212" s="209">
        <f>ROUND(I212*H212,2)</f>
        <v>0</v>
      </c>
      <c r="BL212" s="18" t="s">
        <v>156</v>
      </c>
      <c r="BM212" s="208" t="s">
        <v>389</v>
      </c>
    </row>
    <row r="213" s="2" customFormat="1">
      <c r="A213" s="39"/>
      <c r="B213" s="40"/>
      <c r="C213" s="41"/>
      <c r="D213" s="210" t="s">
        <v>144</v>
      </c>
      <c r="E213" s="41"/>
      <c r="F213" s="211" t="s">
        <v>390</v>
      </c>
      <c r="G213" s="41"/>
      <c r="H213" s="41"/>
      <c r="I213" s="212"/>
      <c r="J213" s="41"/>
      <c r="K213" s="41"/>
      <c r="L213" s="45"/>
      <c r="M213" s="213"/>
      <c r="N213" s="214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144</v>
      </c>
      <c r="AU213" s="18" t="s">
        <v>86</v>
      </c>
    </row>
    <row r="214" s="2" customFormat="1">
      <c r="A214" s="39"/>
      <c r="B214" s="40"/>
      <c r="C214" s="41"/>
      <c r="D214" s="238" t="s">
        <v>191</v>
      </c>
      <c r="E214" s="41"/>
      <c r="F214" s="239" t="s">
        <v>391</v>
      </c>
      <c r="G214" s="41"/>
      <c r="H214" s="41"/>
      <c r="I214" s="212"/>
      <c r="J214" s="41"/>
      <c r="K214" s="41"/>
      <c r="L214" s="45"/>
      <c r="M214" s="213"/>
      <c r="N214" s="214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191</v>
      </c>
      <c r="AU214" s="18" t="s">
        <v>86</v>
      </c>
    </row>
    <row r="215" s="12" customFormat="1">
      <c r="A215" s="12"/>
      <c r="B215" s="215"/>
      <c r="C215" s="216"/>
      <c r="D215" s="210" t="s">
        <v>145</v>
      </c>
      <c r="E215" s="217" t="s">
        <v>19</v>
      </c>
      <c r="F215" s="218" t="s">
        <v>392</v>
      </c>
      <c r="G215" s="216"/>
      <c r="H215" s="219">
        <v>2107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25" t="s">
        <v>145</v>
      </c>
      <c r="AU215" s="225" t="s">
        <v>86</v>
      </c>
      <c r="AV215" s="12" t="s">
        <v>86</v>
      </c>
      <c r="AW215" s="12" t="s">
        <v>37</v>
      </c>
      <c r="AX215" s="12" t="s">
        <v>84</v>
      </c>
      <c r="AY215" s="225" t="s">
        <v>137</v>
      </c>
    </row>
    <row r="216" s="11" customFormat="1" ht="22.8" customHeight="1">
      <c r="A216" s="11"/>
      <c r="B216" s="183"/>
      <c r="C216" s="184"/>
      <c r="D216" s="185" t="s">
        <v>75</v>
      </c>
      <c r="E216" s="236" t="s">
        <v>136</v>
      </c>
      <c r="F216" s="236" t="s">
        <v>393</v>
      </c>
      <c r="G216" s="184"/>
      <c r="H216" s="184"/>
      <c r="I216" s="187"/>
      <c r="J216" s="237">
        <f>BK216</f>
        <v>0</v>
      </c>
      <c r="K216" s="184"/>
      <c r="L216" s="189"/>
      <c r="M216" s="190"/>
      <c r="N216" s="191"/>
      <c r="O216" s="191"/>
      <c r="P216" s="192">
        <f>SUM(P217:P304)</f>
        <v>0</v>
      </c>
      <c r="Q216" s="191"/>
      <c r="R216" s="192">
        <f>SUM(R217:R304)</f>
        <v>496.52402000000001</v>
      </c>
      <c r="S216" s="191"/>
      <c r="T216" s="193">
        <f>SUM(T217:T304)</f>
        <v>0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R216" s="194" t="s">
        <v>84</v>
      </c>
      <c r="AT216" s="195" t="s">
        <v>75</v>
      </c>
      <c r="AU216" s="195" t="s">
        <v>84</v>
      </c>
      <c r="AY216" s="194" t="s">
        <v>137</v>
      </c>
      <c r="BK216" s="196">
        <f>SUM(BK217:BK304)</f>
        <v>0</v>
      </c>
    </row>
    <row r="217" s="2" customFormat="1" ht="16.5" customHeight="1">
      <c r="A217" s="39"/>
      <c r="B217" s="40"/>
      <c r="C217" s="197" t="s">
        <v>394</v>
      </c>
      <c r="D217" s="197" t="s">
        <v>138</v>
      </c>
      <c r="E217" s="198" t="s">
        <v>395</v>
      </c>
      <c r="F217" s="199" t="s">
        <v>396</v>
      </c>
      <c r="G217" s="200" t="s">
        <v>233</v>
      </c>
      <c r="H217" s="201">
        <v>332</v>
      </c>
      <c r="I217" s="202"/>
      <c r="J217" s="203">
        <f>ROUND(I217*H217,2)</f>
        <v>0</v>
      </c>
      <c r="K217" s="199" t="s">
        <v>188</v>
      </c>
      <c r="L217" s="45"/>
      <c r="M217" s="204" t="s">
        <v>19</v>
      </c>
      <c r="N217" s="205" t="s">
        <v>47</v>
      </c>
      <c r="O217" s="85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8" t="s">
        <v>340</v>
      </c>
      <c r="AT217" s="208" t="s">
        <v>138</v>
      </c>
      <c r="AU217" s="208" t="s">
        <v>86</v>
      </c>
      <c r="AY217" s="18" t="s">
        <v>137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8" t="s">
        <v>84</v>
      </c>
      <c r="BK217" s="209">
        <f>ROUND(I217*H217,2)</f>
        <v>0</v>
      </c>
      <c r="BL217" s="18" t="s">
        <v>340</v>
      </c>
      <c r="BM217" s="208" t="s">
        <v>397</v>
      </c>
    </row>
    <row r="218" s="2" customFormat="1">
      <c r="A218" s="39"/>
      <c r="B218" s="40"/>
      <c r="C218" s="41"/>
      <c r="D218" s="210" t="s">
        <v>144</v>
      </c>
      <c r="E218" s="41"/>
      <c r="F218" s="211" t="s">
        <v>398</v>
      </c>
      <c r="G218" s="41"/>
      <c r="H218" s="41"/>
      <c r="I218" s="212"/>
      <c r="J218" s="41"/>
      <c r="K218" s="41"/>
      <c r="L218" s="45"/>
      <c r="M218" s="213"/>
      <c r="N218" s="21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86</v>
      </c>
    </row>
    <row r="219" s="2" customFormat="1">
      <c r="A219" s="39"/>
      <c r="B219" s="40"/>
      <c r="C219" s="41"/>
      <c r="D219" s="238" t="s">
        <v>191</v>
      </c>
      <c r="E219" s="41"/>
      <c r="F219" s="239" t="s">
        <v>399</v>
      </c>
      <c r="G219" s="41"/>
      <c r="H219" s="41"/>
      <c r="I219" s="212"/>
      <c r="J219" s="41"/>
      <c r="K219" s="41"/>
      <c r="L219" s="45"/>
      <c r="M219" s="213"/>
      <c r="N219" s="214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191</v>
      </c>
      <c r="AU219" s="18" t="s">
        <v>86</v>
      </c>
    </row>
    <row r="220" s="12" customFormat="1">
      <c r="A220" s="12"/>
      <c r="B220" s="215"/>
      <c r="C220" s="216"/>
      <c r="D220" s="210" t="s">
        <v>145</v>
      </c>
      <c r="E220" s="217" t="s">
        <v>19</v>
      </c>
      <c r="F220" s="218" t="s">
        <v>400</v>
      </c>
      <c r="G220" s="216"/>
      <c r="H220" s="219">
        <v>332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25" t="s">
        <v>145</v>
      </c>
      <c r="AU220" s="225" t="s">
        <v>86</v>
      </c>
      <c r="AV220" s="12" t="s">
        <v>86</v>
      </c>
      <c r="AW220" s="12" t="s">
        <v>37</v>
      </c>
      <c r="AX220" s="12" t="s">
        <v>84</v>
      </c>
      <c r="AY220" s="225" t="s">
        <v>137</v>
      </c>
    </row>
    <row r="221" s="2" customFormat="1" ht="16.5" customHeight="1">
      <c r="A221" s="39"/>
      <c r="B221" s="40"/>
      <c r="C221" s="197" t="s">
        <v>401</v>
      </c>
      <c r="D221" s="197" t="s">
        <v>138</v>
      </c>
      <c r="E221" s="198" t="s">
        <v>402</v>
      </c>
      <c r="F221" s="199" t="s">
        <v>403</v>
      </c>
      <c r="G221" s="200" t="s">
        <v>233</v>
      </c>
      <c r="H221" s="201">
        <v>1952.5</v>
      </c>
      <c r="I221" s="202"/>
      <c r="J221" s="203">
        <f>ROUND(I221*H221,2)</f>
        <v>0</v>
      </c>
      <c r="K221" s="199" t="s">
        <v>188</v>
      </c>
      <c r="L221" s="45"/>
      <c r="M221" s="204" t="s">
        <v>19</v>
      </c>
      <c r="N221" s="205" t="s">
        <v>47</v>
      </c>
      <c r="O221" s="85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8" t="s">
        <v>340</v>
      </c>
      <c r="AT221" s="208" t="s">
        <v>138</v>
      </c>
      <c r="AU221" s="208" t="s">
        <v>86</v>
      </c>
      <c r="AY221" s="18" t="s">
        <v>137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8" t="s">
        <v>84</v>
      </c>
      <c r="BK221" s="209">
        <f>ROUND(I221*H221,2)</f>
        <v>0</v>
      </c>
      <c r="BL221" s="18" t="s">
        <v>340</v>
      </c>
      <c r="BM221" s="208" t="s">
        <v>404</v>
      </c>
    </row>
    <row r="222" s="2" customFormat="1">
      <c r="A222" s="39"/>
      <c r="B222" s="40"/>
      <c r="C222" s="41"/>
      <c r="D222" s="210" t="s">
        <v>144</v>
      </c>
      <c r="E222" s="41"/>
      <c r="F222" s="211" t="s">
        <v>405</v>
      </c>
      <c r="G222" s="41"/>
      <c r="H222" s="41"/>
      <c r="I222" s="212"/>
      <c r="J222" s="41"/>
      <c r="K222" s="41"/>
      <c r="L222" s="45"/>
      <c r="M222" s="213"/>
      <c r="N222" s="21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144</v>
      </c>
      <c r="AU222" s="18" t="s">
        <v>86</v>
      </c>
    </row>
    <row r="223" s="2" customFormat="1">
      <c r="A223" s="39"/>
      <c r="B223" s="40"/>
      <c r="C223" s="41"/>
      <c r="D223" s="238" t="s">
        <v>191</v>
      </c>
      <c r="E223" s="41"/>
      <c r="F223" s="239" t="s">
        <v>406</v>
      </c>
      <c r="G223" s="41"/>
      <c r="H223" s="41"/>
      <c r="I223" s="212"/>
      <c r="J223" s="41"/>
      <c r="K223" s="41"/>
      <c r="L223" s="45"/>
      <c r="M223" s="213"/>
      <c r="N223" s="214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191</v>
      </c>
      <c r="AU223" s="18" t="s">
        <v>86</v>
      </c>
    </row>
    <row r="224" s="12" customFormat="1">
      <c r="A224" s="12"/>
      <c r="B224" s="215"/>
      <c r="C224" s="216"/>
      <c r="D224" s="210" t="s">
        <v>145</v>
      </c>
      <c r="E224" s="217" t="s">
        <v>19</v>
      </c>
      <c r="F224" s="218" t="s">
        <v>407</v>
      </c>
      <c r="G224" s="216"/>
      <c r="H224" s="219">
        <v>1952.5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5" t="s">
        <v>145</v>
      </c>
      <c r="AU224" s="225" t="s">
        <v>86</v>
      </c>
      <c r="AV224" s="12" t="s">
        <v>86</v>
      </c>
      <c r="AW224" s="12" t="s">
        <v>37</v>
      </c>
      <c r="AX224" s="12" t="s">
        <v>84</v>
      </c>
      <c r="AY224" s="225" t="s">
        <v>137</v>
      </c>
    </row>
    <row r="225" s="2" customFormat="1" ht="16.5" customHeight="1">
      <c r="A225" s="39"/>
      <c r="B225" s="40"/>
      <c r="C225" s="197" t="s">
        <v>408</v>
      </c>
      <c r="D225" s="197" t="s">
        <v>138</v>
      </c>
      <c r="E225" s="198" t="s">
        <v>409</v>
      </c>
      <c r="F225" s="199" t="s">
        <v>410</v>
      </c>
      <c r="G225" s="200" t="s">
        <v>233</v>
      </c>
      <c r="H225" s="201">
        <v>332</v>
      </c>
      <c r="I225" s="202"/>
      <c r="J225" s="203">
        <f>ROUND(I225*H225,2)</f>
        <v>0</v>
      </c>
      <c r="K225" s="199" t="s">
        <v>188</v>
      </c>
      <c r="L225" s="45"/>
      <c r="M225" s="204" t="s">
        <v>19</v>
      </c>
      <c r="N225" s="205" t="s">
        <v>47</v>
      </c>
      <c r="O225" s="85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8" t="s">
        <v>340</v>
      </c>
      <c r="AT225" s="208" t="s">
        <v>138</v>
      </c>
      <c r="AU225" s="208" t="s">
        <v>86</v>
      </c>
      <c r="AY225" s="18" t="s">
        <v>137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8" t="s">
        <v>84</v>
      </c>
      <c r="BK225" s="209">
        <f>ROUND(I225*H225,2)</f>
        <v>0</v>
      </c>
      <c r="BL225" s="18" t="s">
        <v>340</v>
      </c>
      <c r="BM225" s="208" t="s">
        <v>411</v>
      </c>
    </row>
    <row r="226" s="2" customFormat="1">
      <c r="A226" s="39"/>
      <c r="B226" s="40"/>
      <c r="C226" s="41"/>
      <c r="D226" s="210" t="s">
        <v>144</v>
      </c>
      <c r="E226" s="41"/>
      <c r="F226" s="211" t="s">
        <v>412</v>
      </c>
      <c r="G226" s="41"/>
      <c r="H226" s="41"/>
      <c r="I226" s="212"/>
      <c r="J226" s="41"/>
      <c r="K226" s="41"/>
      <c r="L226" s="45"/>
      <c r="M226" s="213"/>
      <c r="N226" s="214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86</v>
      </c>
    </row>
    <row r="227" s="2" customFormat="1">
      <c r="A227" s="39"/>
      <c r="B227" s="40"/>
      <c r="C227" s="41"/>
      <c r="D227" s="238" t="s">
        <v>191</v>
      </c>
      <c r="E227" s="41"/>
      <c r="F227" s="239" t="s">
        <v>413</v>
      </c>
      <c r="G227" s="41"/>
      <c r="H227" s="41"/>
      <c r="I227" s="212"/>
      <c r="J227" s="41"/>
      <c r="K227" s="41"/>
      <c r="L227" s="45"/>
      <c r="M227" s="213"/>
      <c r="N227" s="214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191</v>
      </c>
      <c r="AU227" s="18" t="s">
        <v>86</v>
      </c>
    </row>
    <row r="228" s="12" customFormat="1">
      <c r="A228" s="12"/>
      <c r="B228" s="215"/>
      <c r="C228" s="216"/>
      <c r="D228" s="210" t="s">
        <v>145</v>
      </c>
      <c r="E228" s="217" t="s">
        <v>19</v>
      </c>
      <c r="F228" s="218" t="s">
        <v>414</v>
      </c>
      <c r="G228" s="216"/>
      <c r="H228" s="219">
        <v>332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25" t="s">
        <v>145</v>
      </c>
      <c r="AU228" s="225" t="s">
        <v>86</v>
      </c>
      <c r="AV228" s="12" t="s">
        <v>86</v>
      </c>
      <c r="AW228" s="12" t="s">
        <v>37</v>
      </c>
      <c r="AX228" s="12" t="s">
        <v>84</v>
      </c>
      <c r="AY228" s="225" t="s">
        <v>137</v>
      </c>
    </row>
    <row r="229" s="2" customFormat="1" ht="16.5" customHeight="1">
      <c r="A229" s="39"/>
      <c r="B229" s="40"/>
      <c r="C229" s="265" t="s">
        <v>415</v>
      </c>
      <c r="D229" s="265" t="s">
        <v>349</v>
      </c>
      <c r="E229" s="266" t="s">
        <v>416</v>
      </c>
      <c r="F229" s="267" t="s">
        <v>417</v>
      </c>
      <c r="G229" s="268" t="s">
        <v>233</v>
      </c>
      <c r="H229" s="269">
        <v>9.2699999999999996</v>
      </c>
      <c r="I229" s="270"/>
      <c r="J229" s="271">
        <f>ROUND(I229*H229,2)</f>
        <v>0</v>
      </c>
      <c r="K229" s="267" t="s">
        <v>188</v>
      </c>
      <c r="L229" s="272"/>
      <c r="M229" s="273" t="s">
        <v>19</v>
      </c>
      <c r="N229" s="274" t="s">
        <v>47</v>
      </c>
      <c r="O229" s="85"/>
      <c r="P229" s="206">
        <f>O229*H229</f>
        <v>0</v>
      </c>
      <c r="Q229" s="206">
        <v>0.13100000000000001</v>
      </c>
      <c r="R229" s="206">
        <f>Q229*H229</f>
        <v>1.21437</v>
      </c>
      <c r="S229" s="206">
        <v>0</v>
      </c>
      <c r="T229" s="20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08" t="s">
        <v>278</v>
      </c>
      <c r="AT229" s="208" t="s">
        <v>349</v>
      </c>
      <c r="AU229" s="208" t="s">
        <v>86</v>
      </c>
      <c r="AY229" s="18" t="s">
        <v>137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8" t="s">
        <v>84</v>
      </c>
      <c r="BK229" s="209">
        <f>ROUND(I229*H229,2)</f>
        <v>0</v>
      </c>
      <c r="BL229" s="18" t="s">
        <v>156</v>
      </c>
      <c r="BM229" s="208" t="s">
        <v>418</v>
      </c>
    </row>
    <row r="230" s="2" customFormat="1">
      <c r="A230" s="39"/>
      <c r="B230" s="40"/>
      <c r="C230" s="41"/>
      <c r="D230" s="210" t="s">
        <v>144</v>
      </c>
      <c r="E230" s="41"/>
      <c r="F230" s="211" t="s">
        <v>417</v>
      </c>
      <c r="G230" s="41"/>
      <c r="H230" s="41"/>
      <c r="I230" s="212"/>
      <c r="J230" s="41"/>
      <c r="K230" s="41"/>
      <c r="L230" s="45"/>
      <c r="M230" s="213"/>
      <c r="N230" s="214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144</v>
      </c>
      <c r="AU230" s="18" t="s">
        <v>86</v>
      </c>
    </row>
    <row r="231" s="15" customFormat="1">
      <c r="A231" s="15"/>
      <c r="B231" s="255"/>
      <c r="C231" s="256"/>
      <c r="D231" s="210" t="s">
        <v>145</v>
      </c>
      <c r="E231" s="257" t="s">
        <v>19</v>
      </c>
      <c r="F231" s="258" t="s">
        <v>419</v>
      </c>
      <c r="G231" s="256"/>
      <c r="H231" s="257" t="s">
        <v>19</v>
      </c>
      <c r="I231" s="259"/>
      <c r="J231" s="256"/>
      <c r="K231" s="256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145</v>
      </c>
      <c r="AU231" s="264" t="s">
        <v>86</v>
      </c>
      <c r="AV231" s="15" t="s">
        <v>84</v>
      </c>
      <c r="AW231" s="15" t="s">
        <v>37</v>
      </c>
      <c r="AX231" s="15" t="s">
        <v>76</v>
      </c>
      <c r="AY231" s="264" t="s">
        <v>137</v>
      </c>
    </row>
    <row r="232" s="12" customFormat="1">
      <c r="A232" s="12"/>
      <c r="B232" s="215"/>
      <c r="C232" s="216"/>
      <c r="D232" s="210" t="s">
        <v>145</v>
      </c>
      <c r="E232" s="217" t="s">
        <v>19</v>
      </c>
      <c r="F232" s="218" t="s">
        <v>420</v>
      </c>
      <c r="G232" s="216"/>
      <c r="H232" s="219">
        <v>9.2699999999999996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25" t="s">
        <v>145</v>
      </c>
      <c r="AU232" s="225" t="s">
        <v>86</v>
      </c>
      <c r="AV232" s="12" t="s">
        <v>86</v>
      </c>
      <c r="AW232" s="12" t="s">
        <v>37</v>
      </c>
      <c r="AX232" s="12" t="s">
        <v>84</v>
      </c>
      <c r="AY232" s="225" t="s">
        <v>137</v>
      </c>
    </row>
    <row r="233" s="2" customFormat="1" ht="16.5" customHeight="1">
      <c r="A233" s="39"/>
      <c r="B233" s="40"/>
      <c r="C233" s="265" t="s">
        <v>421</v>
      </c>
      <c r="D233" s="265" t="s">
        <v>349</v>
      </c>
      <c r="E233" s="266" t="s">
        <v>422</v>
      </c>
      <c r="F233" s="267" t="s">
        <v>423</v>
      </c>
      <c r="G233" s="268" t="s">
        <v>233</v>
      </c>
      <c r="H233" s="269">
        <v>1711.9500000000001</v>
      </c>
      <c r="I233" s="270"/>
      <c r="J233" s="271">
        <f>ROUND(I233*H233,2)</f>
        <v>0</v>
      </c>
      <c r="K233" s="267" t="s">
        <v>188</v>
      </c>
      <c r="L233" s="272"/>
      <c r="M233" s="273" t="s">
        <v>19</v>
      </c>
      <c r="N233" s="274" t="s">
        <v>47</v>
      </c>
      <c r="O233" s="85"/>
      <c r="P233" s="206">
        <f>O233*H233</f>
        <v>0</v>
      </c>
      <c r="Q233" s="206">
        <v>0.13100000000000001</v>
      </c>
      <c r="R233" s="206">
        <f>Q233*H233</f>
        <v>224.26545000000002</v>
      </c>
      <c r="S233" s="206">
        <v>0</v>
      </c>
      <c r="T233" s="20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8" t="s">
        <v>278</v>
      </c>
      <c r="AT233" s="208" t="s">
        <v>349</v>
      </c>
      <c r="AU233" s="208" t="s">
        <v>86</v>
      </c>
      <c r="AY233" s="18" t="s">
        <v>137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8" t="s">
        <v>84</v>
      </c>
      <c r="BK233" s="209">
        <f>ROUND(I233*H233,2)</f>
        <v>0</v>
      </c>
      <c r="BL233" s="18" t="s">
        <v>156</v>
      </c>
      <c r="BM233" s="208" t="s">
        <v>424</v>
      </c>
    </row>
    <row r="234" s="2" customFormat="1">
      <c r="A234" s="39"/>
      <c r="B234" s="40"/>
      <c r="C234" s="41"/>
      <c r="D234" s="210" t="s">
        <v>144</v>
      </c>
      <c r="E234" s="41"/>
      <c r="F234" s="211" t="s">
        <v>423</v>
      </c>
      <c r="G234" s="41"/>
      <c r="H234" s="41"/>
      <c r="I234" s="212"/>
      <c r="J234" s="41"/>
      <c r="K234" s="41"/>
      <c r="L234" s="45"/>
      <c r="M234" s="213"/>
      <c r="N234" s="214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144</v>
      </c>
      <c r="AU234" s="18" t="s">
        <v>86</v>
      </c>
    </row>
    <row r="235" s="15" customFormat="1">
      <c r="A235" s="15"/>
      <c r="B235" s="255"/>
      <c r="C235" s="256"/>
      <c r="D235" s="210" t="s">
        <v>145</v>
      </c>
      <c r="E235" s="257" t="s">
        <v>19</v>
      </c>
      <c r="F235" s="258" t="s">
        <v>425</v>
      </c>
      <c r="G235" s="256"/>
      <c r="H235" s="257" t="s">
        <v>19</v>
      </c>
      <c r="I235" s="259"/>
      <c r="J235" s="256"/>
      <c r="K235" s="256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145</v>
      </c>
      <c r="AU235" s="264" t="s">
        <v>86</v>
      </c>
      <c r="AV235" s="15" t="s">
        <v>84</v>
      </c>
      <c r="AW235" s="15" t="s">
        <v>37</v>
      </c>
      <c r="AX235" s="15" t="s">
        <v>76</v>
      </c>
      <c r="AY235" s="264" t="s">
        <v>137</v>
      </c>
    </row>
    <row r="236" s="12" customFormat="1">
      <c r="A236" s="12"/>
      <c r="B236" s="215"/>
      <c r="C236" s="216"/>
      <c r="D236" s="210" t="s">
        <v>145</v>
      </c>
      <c r="E236" s="217" t="s">
        <v>19</v>
      </c>
      <c r="F236" s="218" t="s">
        <v>426</v>
      </c>
      <c r="G236" s="216"/>
      <c r="H236" s="219">
        <v>1711.9500000000001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25" t="s">
        <v>145</v>
      </c>
      <c r="AU236" s="225" t="s">
        <v>86</v>
      </c>
      <c r="AV236" s="12" t="s">
        <v>86</v>
      </c>
      <c r="AW236" s="12" t="s">
        <v>37</v>
      </c>
      <c r="AX236" s="12" t="s">
        <v>84</v>
      </c>
      <c r="AY236" s="225" t="s">
        <v>137</v>
      </c>
    </row>
    <row r="237" s="2" customFormat="1" ht="16.5" customHeight="1">
      <c r="A237" s="39"/>
      <c r="B237" s="40"/>
      <c r="C237" s="265" t="s">
        <v>427</v>
      </c>
      <c r="D237" s="265" t="s">
        <v>349</v>
      </c>
      <c r="E237" s="266" t="s">
        <v>428</v>
      </c>
      <c r="F237" s="267" t="s">
        <v>429</v>
      </c>
      <c r="G237" s="268" t="s">
        <v>233</v>
      </c>
      <c r="H237" s="269">
        <v>28</v>
      </c>
      <c r="I237" s="270"/>
      <c r="J237" s="271">
        <f>ROUND(I237*H237,2)</f>
        <v>0</v>
      </c>
      <c r="K237" s="267" t="s">
        <v>19</v>
      </c>
      <c r="L237" s="272"/>
      <c r="M237" s="273" t="s">
        <v>19</v>
      </c>
      <c r="N237" s="274" t="s">
        <v>47</v>
      </c>
      <c r="O237" s="85"/>
      <c r="P237" s="206">
        <f>O237*H237</f>
        <v>0</v>
      </c>
      <c r="Q237" s="206">
        <v>0.13100000000000001</v>
      </c>
      <c r="R237" s="206">
        <f>Q237*H237</f>
        <v>3.6680000000000001</v>
      </c>
      <c r="S237" s="206">
        <v>0</v>
      </c>
      <c r="T237" s="20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08" t="s">
        <v>278</v>
      </c>
      <c r="AT237" s="208" t="s">
        <v>349</v>
      </c>
      <c r="AU237" s="208" t="s">
        <v>86</v>
      </c>
      <c r="AY237" s="18" t="s">
        <v>137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8" t="s">
        <v>84</v>
      </c>
      <c r="BK237" s="209">
        <f>ROUND(I237*H237,2)</f>
        <v>0</v>
      </c>
      <c r="BL237" s="18" t="s">
        <v>156</v>
      </c>
      <c r="BM237" s="208" t="s">
        <v>430</v>
      </c>
    </row>
    <row r="238" s="2" customFormat="1">
      <c r="A238" s="39"/>
      <c r="B238" s="40"/>
      <c r="C238" s="41"/>
      <c r="D238" s="210" t="s">
        <v>144</v>
      </c>
      <c r="E238" s="41"/>
      <c r="F238" s="211" t="s">
        <v>429</v>
      </c>
      <c r="G238" s="41"/>
      <c r="H238" s="41"/>
      <c r="I238" s="212"/>
      <c r="J238" s="41"/>
      <c r="K238" s="41"/>
      <c r="L238" s="45"/>
      <c r="M238" s="213"/>
      <c r="N238" s="214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86</v>
      </c>
    </row>
    <row r="239" s="15" customFormat="1">
      <c r="A239" s="15"/>
      <c r="B239" s="255"/>
      <c r="C239" s="256"/>
      <c r="D239" s="210" t="s">
        <v>145</v>
      </c>
      <c r="E239" s="257" t="s">
        <v>19</v>
      </c>
      <c r="F239" s="258" t="s">
        <v>431</v>
      </c>
      <c r="G239" s="256"/>
      <c r="H239" s="257" t="s">
        <v>19</v>
      </c>
      <c r="I239" s="259"/>
      <c r="J239" s="256"/>
      <c r="K239" s="256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145</v>
      </c>
      <c r="AU239" s="264" t="s">
        <v>86</v>
      </c>
      <c r="AV239" s="15" t="s">
        <v>84</v>
      </c>
      <c r="AW239" s="15" t="s">
        <v>37</v>
      </c>
      <c r="AX239" s="15" t="s">
        <v>76</v>
      </c>
      <c r="AY239" s="264" t="s">
        <v>137</v>
      </c>
    </row>
    <row r="240" s="12" customFormat="1">
      <c r="A240" s="12"/>
      <c r="B240" s="215"/>
      <c r="C240" s="216"/>
      <c r="D240" s="210" t="s">
        <v>145</v>
      </c>
      <c r="E240" s="217" t="s">
        <v>19</v>
      </c>
      <c r="F240" s="218" t="s">
        <v>421</v>
      </c>
      <c r="G240" s="216"/>
      <c r="H240" s="219">
        <v>28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25" t="s">
        <v>145</v>
      </c>
      <c r="AU240" s="225" t="s">
        <v>86</v>
      </c>
      <c r="AV240" s="12" t="s">
        <v>86</v>
      </c>
      <c r="AW240" s="12" t="s">
        <v>37</v>
      </c>
      <c r="AX240" s="12" t="s">
        <v>84</v>
      </c>
      <c r="AY240" s="225" t="s">
        <v>137</v>
      </c>
    </row>
    <row r="241" s="2" customFormat="1" ht="16.5" customHeight="1">
      <c r="A241" s="39"/>
      <c r="B241" s="40"/>
      <c r="C241" s="265" t="s">
        <v>432</v>
      </c>
      <c r="D241" s="265" t="s">
        <v>349</v>
      </c>
      <c r="E241" s="266" t="s">
        <v>433</v>
      </c>
      <c r="F241" s="267" t="s">
        <v>434</v>
      </c>
      <c r="G241" s="268" t="s">
        <v>233</v>
      </c>
      <c r="H241" s="269">
        <v>36.049999999999997</v>
      </c>
      <c r="I241" s="270"/>
      <c r="J241" s="271">
        <f>ROUND(I241*H241,2)</f>
        <v>0</v>
      </c>
      <c r="K241" s="267" t="s">
        <v>188</v>
      </c>
      <c r="L241" s="272"/>
      <c r="M241" s="273" t="s">
        <v>19</v>
      </c>
      <c r="N241" s="274" t="s">
        <v>47</v>
      </c>
      <c r="O241" s="85"/>
      <c r="P241" s="206">
        <f>O241*H241</f>
        <v>0</v>
      </c>
      <c r="Q241" s="206">
        <v>0.13100000000000001</v>
      </c>
      <c r="R241" s="206">
        <f>Q241*H241</f>
        <v>4.72255</v>
      </c>
      <c r="S241" s="206">
        <v>0</v>
      </c>
      <c r="T241" s="20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8" t="s">
        <v>278</v>
      </c>
      <c r="AT241" s="208" t="s">
        <v>349</v>
      </c>
      <c r="AU241" s="208" t="s">
        <v>86</v>
      </c>
      <c r="AY241" s="18" t="s">
        <v>137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8" t="s">
        <v>84</v>
      </c>
      <c r="BK241" s="209">
        <f>ROUND(I241*H241,2)</f>
        <v>0</v>
      </c>
      <c r="BL241" s="18" t="s">
        <v>156</v>
      </c>
      <c r="BM241" s="208" t="s">
        <v>435</v>
      </c>
    </row>
    <row r="242" s="2" customFormat="1">
      <c r="A242" s="39"/>
      <c r="B242" s="40"/>
      <c r="C242" s="41"/>
      <c r="D242" s="210" t="s">
        <v>144</v>
      </c>
      <c r="E242" s="41"/>
      <c r="F242" s="211" t="s">
        <v>434</v>
      </c>
      <c r="G242" s="41"/>
      <c r="H242" s="41"/>
      <c r="I242" s="212"/>
      <c r="J242" s="41"/>
      <c r="K242" s="41"/>
      <c r="L242" s="45"/>
      <c r="M242" s="213"/>
      <c r="N242" s="214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144</v>
      </c>
      <c r="AU242" s="18" t="s">
        <v>86</v>
      </c>
    </row>
    <row r="243" s="12" customFormat="1">
      <c r="A243" s="12"/>
      <c r="B243" s="215"/>
      <c r="C243" s="216"/>
      <c r="D243" s="210" t="s">
        <v>145</v>
      </c>
      <c r="E243" s="217" t="s">
        <v>19</v>
      </c>
      <c r="F243" s="218" t="s">
        <v>436</v>
      </c>
      <c r="G243" s="216"/>
      <c r="H243" s="219">
        <v>35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25" t="s">
        <v>145</v>
      </c>
      <c r="AU243" s="225" t="s">
        <v>86</v>
      </c>
      <c r="AV243" s="12" t="s">
        <v>86</v>
      </c>
      <c r="AW243" s="12" t="s">
        <v>37</v>
      </c>
      <c r="AX243" s="12" t="s">
        <v>76</v>
      </c>
      <c r="AY243" s="225" t="s">
        <v>137</v>
      </c>
    </row>
    <row r="244" s="12" customFormat="1">
      <c r="A244" s="12"/>
      <c r="B244" s="215"/>
      <c r="C244" s="216"/>
      <c r="D244" s="210" t="s">
        <v>145</v>
      </c>
      <c r="E244" s="217" t="s">
        <v>19</v>
      </c>
      <c r="F244" s="218" t="s">
        <v>437</v>
      </c>
      <c r="G244" s="216"/>
      <c r="H244" s="219">
        <v>36.049999999999997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25" t="s">
        <v>145</v>
      </c>
      <c r="AU244" s="225" t="s">
        <v>86</v>
      </c>
      <c r="AV244" s="12" t="s">
        <v>86</v>
      </c>
      <c r="AW244" s="12" t="s">
        <v>37</v>
      </c>
      <c r="AX244" s="12" t="s">
        <v>84</v>
      </c>
      <c r="AY244" s="225" t="s">
        <v>137</v>
      </c>
    </row>
    <row r="245" s="2" customFormat="1" ht="16.5" customHeight="1">
      <c r="A245" s="39"/>
      <c r="B245" s="40"/>
      <c r="C245" s="197" t="s">
        <v>438</v>
      </c>
      <c r="D245" s="197" t="s">
        <v>138</v>
      </c>
      <c r="E245" s="198" t="s">
        <v>439</v>
      </c>
      <c r="F245" s="199" t="s">
        <v>440</v>
      </c>
      <c r="G245" s="200" t="s">
        <v>233</v>
      </c>
      <c r="H245" s="201">
        <v>1798</v>
      </c>
      <c r="I245" s="202"/>
      <c r="J245" s="203">
        <f>ROUND(I245*H245,2)</f>
        <v>0</v>
      </c>
      <c r="K245" s="199" t="s">
        <v>188</v>
      </c>
      <c r="L245" s="45"/>
      <c r="M245" s="204" t="s">
        <v>19</v>
      </c>
      <c r="N245" s="205" t="s">
        <v>47</v>
      </c>
      <c r="O245" s="85"/>
      <c r="P245" s="206">
        <f>O245*H245</f>
        <v>0</v>
      </c>
      <c r="Q245" s="206">
        <v>0.089219999999999994</v>
      </c>
      <c r="R245" s="206">
        <f>Q245*H245</f>
        <v>160.41755999999998</v>
      </c>
      <c r="S245" s="206">
        <v>0</v>
      </c>
      <c r="T245" s="20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8" t="s">
        <v>156</v>
      </c>
      <c r="AT245" s="208" t="s">
        <v>138</v>
      </c>
      <c r="AU245" s="208" t="s">
        <v>86</v>
      </c>
      <c r="AY245" s="18" t="s">
        <v>137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8" t="s">
        <v>84</v>
      </c>
      <c r="BK245" s="209">
        <f>ROUND(I245*H245,2)</f>
        <v>0</v>
      </c>
      <c r="BL245" s="18" t="s">
        <v>156</v>
      </c>
      <c r="BM245" s="208" t="s">
        <v>441</v>
      </c>
    </row>
    <row r="246" s="2" customFormat="1">
      <c r="A246" s="39"/>
      <c r="B246" s="40"/>
      <c r="C246" s="41"/>
      <c r="D246" s="210" t="s">
        <v>144</v>
      </c>
      <c r="E246" s="41"/>
      <c r="F246" s="211" t="s">
        <v>442</v>
      </c>
      <c r="G246" s="41"/>
      <c r="H246" s="41"/>
      <c r="I246" s="212"/>
      <c r="J246" s="41"/>
      <c r="K246" s="41"/>
      <c r="L246" s="45"/>
      <c r="M246" s="213"/>
      <c r="N246" s="214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144</v>
      </c>
      <c r="AU246" s="18" t="s">
        <v>86</v>
      </c>
    </row>
    <row r="247" s="2" customFormat="1">
      <c r="A247" s="39"/>
      <c r="B247" s="40"/>
      <c r="C247" s="41"/>
      <c r="D247" s="238" t="s">
        <v>191</v>
      </c>
      <c r="E247" s="41"/>
      <c r="F247" s="239" t="s">
        <v>443</v>
      </c>
      <c r="G247" s="41"/>
      <c r="H247" s="41"/>
      <c r="I247" s="212"/>
      <c r="J247" s="41"/>
      <c r="K247" s="41"/>
      <c r="L247" s="45"/>
      <c r="M247" s="213"/>
      <c r="N247" s="214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191</v>
      </c>
      <c r="AU247" s="18" t="s">
        <v>86</v>
      </c>
    </row>
    <row r="248" s="12" customFormat="1">
      <c r="A248" s="12"/>
      <c r="B248" s="215"/>
      <c r="C248" s="216"/>
      <c r="D248" s="210" t="s">
        <v>145</v>
      </c>
      <c r="E248" s="217" t="s">
        <v>19</v>
      </c>
      <c r="F248" s="218" t="s">
        <v>444</v>
      </c>
      <c r="G248" s="216"/>
      <c r="H248" s="219">
        <v>31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25" t="s">
        <v>145</v>
      </c>
      <c r="AU248" s="225" t="s">
        <v>86</v>
      </c>
      <c r="AV248" s="12" t="s">
        <v>86</v>
      </c>
      <c r="AW248" s="12" t="s">
        <v>37</v>
      </c>
      <c r="AX248" s="12" t="s">
        <v>76</v>
      </c>
      <c r="AY248" s="225" t="s">
        <v>137</v>
      </c>
    </row>
    <row r="249" s="12" customFormat="1">
      <c r="A249" s="12"/>
      <c r="B249" s="215"/>
      <c r="C249" s="216"/>
      <c r="D249" s="210" t="s">
        <v>145</v>
      </c>
      <c r="E249" s="217" t="s">
        <v>19</v>
      </c>
      <c r="F249" s="218" t="s">
        <v>445</v>
      </c>
      <c r="G249" s="216"/>
      <c r="H249" s="219">
        <v>9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5" t="s">
        <v>145</v>
      </c>
      <c r="AU249" s="225" t="s">
        <v>86</v>
      </c>
      <c r="AV249" s="12" t="s">
        <v>86</v>
      </c>
      <c r="AW249" s="12" t="s">
        <v>37</v>
      </c>
      <c r="AX249" s="12" t="s">
        <v>76</v>
      </c>
      <c r="AY249" s="225" t="s">
        <v>137</v>
      </c>
    </row>
    <row r="250" s="12" customFormat="1">
      <c r="A250" s="12"/>
      <c r="B250" s="215"/>
      <c r="C250" s="216"/>
      <c r="D250" s="210" t="s">
        <v>145</v>
      </c>
      <c r="E250" s="217" t="s">
        <v>19</v>
      </c>
      <c r="F250" s="218" t="s">
        <v>446</v>
      </c>
      <c r="G250" s="216"/>
      <c r="H250" s="219">
        <v>28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25" t="s">
        <v>145</v>
      </c>
      <c r="AU250" s="225" t="s">
        <v>86</v>
      </c>
      <c r="AV250" s="12" t="s">
        <v>86</v>
      </c>
      <c r="AW250" s="12" t="s">
        <v>37</v>
      </c>
      <c r="AX250" s="12" t="s">
        <v>76</v>
      </c>
      <c r="AY250" s="225" t="s">
        <v>137</v>
      </c>
    </row>
    <row r="251" s="12" customFormat="1">
      <c r="A251" s="12"/>
      <c r="B251" s="215"/>
      <c r="C251" s="216"/>
      <c r="D251" s="210" t="s">
        <v>145</v>
      </c>
      <c r="E251" s="217" t="s">
        <v>19</v>
      </c>
      <c r="F251" s="218" t="s">
        <v>447</v>
      </c>
      <c r="G251" s="216"/>
      <c r="H251" s="219">
        <v>1695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5" t="s">
        <v>145</v>
      </c>
      <c r="AU251" s="225" t="s">
        <v>86</v>
      </c>
      <c r="AV251" s="12" t="s">
        <v>86</v>
      </c>
      <c r="AW251" s="12" t="s">
        <v>37</v>
      </c>
      <c r="AX251" s="12" t="s">
        <v>76</v>
      </c>
      <c r="AY251" s="225" t="s">
        <v>137</v>
      </c>
    </row>
    <row r="252" s="12" customFormat="1">
      <c r="A252" s="12"/>
      <c r="B252" s="215"/>
      <c r="C252" s="216"/>
      <c r="D252" s="210" t="s">
        <v>145</v>
      </c>
      <c r="E252" s="217" t="s">
        <v>19</v>
      </c>
      <c r="F252" s="218" t="s">
        <v>448</v>
      </c>
      <c r="G252" s="216"/>
      <c r="H252" s="219">
        <v>35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25" t="s">
        <v>145</v>
      </c>
      <c r="AU252" s="225" t="s">
        <v>86</v>
      </c>
      <c r="AV252" s="12" t="s">
        <v>86</v>
      </c>
      <c r="AW252" s="12" t="s">
        <v>37</v>
      </c>
      <c r="AX252" s="12" t="s">
        <v>76</v>
      </c>
      <c r="AY252" s="225" t="s">
        <v>137</v>
      </c>
    </row>
    <row r="253" s="14" customFormat="1">
      <c r="A253" s="14"/>
      <c r="B253" s="244"/>
      <c r="C253" s="245"/>
      <c r="D253" s="210" t="s">
        <v>145</v>
      </c>
      <c r="E253" s="246" t="s">
        <v>19</v>
      </c>
      <c r="F253" s="247" t="s">
        <v>257</v>
      </c>
      <c r="G253" s="245"/>
      <c r="H253" s="248">
        <v>1798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145</v>
      </c>
      <c r="AU253" s="254" t="s">
        <v>86</v>
      </c>
      <c r="AV253" s="14" t="s">
        <v>156</v>
      </c>
      <c r="AW253" s="14" t="s">
        <v>37</v>
      </c>
      <c r="AX253" s="14" t="s">
        <v>84</v>
      </c>
      <c r="AY253" s="254" t="s">
        <v>137</v>
      </c>
    </row>
    <row r="254" s="2" customFormat="1" ht="16.5" customHeight="1">
      <c r="A254" s="39"/>
      <c r="B254" s="40"/>
      <c r="C254" s="265" t="s">
        <v>449</v>
      </c>
      <c r="D254" s="265" t="s">
        <v>349</v>
      </c>
      <c r="E254" s="266" t="s">
        <v>450</v>
      </c>
      <c r="F254" s="267" t="s">
        <v>451</v>
      </c>
      <c r="G254" s="268" t="s">
        <v>233</v>
      </c>
      <c r="H254" s="269">
        <v>63.240000000000002</v>
      </c>
      <c r="I254" s="270"/>
      <c r="J254" s="271">
        <f>ROUND(I254*H254,2)</f>
        <v>0</v>
      </c>
      <c r="K254" s="267" t="s">
        <v>188</v>
      </c>
      <c r="L254" s="272"/>
      <c r="M254" s="273" t="s">
        <v>19</v>
      </c>
      <c r="N254" s="274" t="s">
        <v>47</v>
      </c>
      <c r="O254" s="85"/>
      <c r="P254" s="206">
        <f>O254*H254</f>
        <v>0</v>
      </c>
      <c r="Q254" s="206">
        <v>0.17499999999999999</v>
      </c>
      <c r="R254" s="206">
        <f>Q254*H254</f>
        <v>11.067</v>
      </c>
      <c r="S254" s="206">
        <v>0</v>
      </c>
      <c r="T254" s="20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8" t="s">
        <v>278</v>
      </c>
      <c r="AT254" s="208" t="s">
        <v>349</v>
      </c>
      <c r="AU254" s="208" t="s">
        <v>86</v>
      </c>
      <c r="AY254" s="18" t="s">
        <v>137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8" t="s">
        <v>84</v>
      </c>
      <c r="BK254" s="209">
        <f>ROUND(I254*H254,2)</f>
        <v>0</v>
      </c>
      <c r="BL254" s="18" t="s">
        <v>156</v>
      </c>
      <c r="BM254" s="208" t="s">
        <v>452</v>
      </c>
    </row>
    <row r="255" s="2" customFormat="1">
      <c r="A255" s="39"/>
      <c r="B255" s="40"/>
      <c r="C255" s="41"/>
      <c r="D255" s="210" t="s">
        <v>144</v>
      </c>
      <c r="E255" s="41"/>
      <c r="F255" s="211" t="s">
        <v>451</v>
      </c>
      <c r="G255" s="41"/>
      <c r="H255" s="41"/>
      <c r="I255" s="212"/>
      <c r="J255" s="41"/>
      <c r="K255" s="41"/>
      <c r="L255" s="45"/>
      <c r="M255" s="213"/>
      <c r="N255" s="214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144</v>
      </c>
      <c r="AU255" s="18" t="s">
        <v>86</v>
      </c>
    </row>
    <row r="256" s="15" customFormat="1">
      <c r="A256" s="15"/>
      <c r="B256" s="255"/>
      <c r="C256" s="256"/>
      <c r="D256" s="210" t="s">
        <v>145</v>
      </c>
      <c r="E256" s="257" t="s">
        <v>19</v>
      </c>
      <c r="F256" s="258" t="s">
        <v>453</v>
      </c>
      <c r="G256" s="256"/>
      <c r="H256" s="257" t="s">
        <v>19</v>
      </c>
      <c r="I256" s="259"/>
      <c r="J256" s="256"/>
      <c r="K256" s="256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145</v>
      </c>
      <c r="AU256" s="264" t="s">
        <v>86</v>
      </c>
      <c r="AV256" s="15" t="s">
        <v>84</v>
      </c>
      <c r="AW256" s="15" t="s">
        <v>37</v>
      </c>
      <c r="AX256" s="15" t="s">
        <v>76</v>
      </c>
      <c r="AY256" s="264" t="s">
        <v>137</v>
      </c>
    </row>
    <row r="257" s="12" customFormat="1">
      <c r="A257" s="12"/>
      <c r="B257" s="215"/>
      <c r="C257" s="216"/>
      <c r="D257" s="210" t="s">
        <v>145</v>
      </c>
      <c r="E257" s="217" t="s">
        <v>19</v>
      </c>
      <c r="F257" s="218" t="s">
        <v>454</v>
      </c>
      <c r="G257" s="216"/>
      <c r="H257" s="219">
        <v>63.240000000000002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25" t="s">
        <v>145</v>
      </c>
      <c r="AU257" s="225" t="s">
        <v>86</v>
      </c>
      <c r="AV257" s="12" t="s">
        <v>86</v>
      </c>
      <c r="AW257" s="12" t="s">
        <v>37</v>
      </c>
      <c r="AX257" s="12" t="s">
        <v>84</v>
      </c>
      <c r="AY257" s="225" t="s">
        <v>137</v>
      </c>
    </row>
    <row r="258" s="2" customFormat="1" ht="16.5" customHeight="1">
      <c r="A258" s="39"/>
      <c r="B258" s="40"/>
      <c r="C258" s="265" t="s">
        <v>455</v>
      </c>
      <c r="D258" s="265" t="s">
        <v>349</v>
      </c>
      <c r="E258" s="266" t="s">
        <v>456</v>
      </c>
      <c r="F258" s="267" t="s">
        <v>457</v>
      </c>
      <c r="G258" s="268" t="s">
        <v>233</v>
      </c>
      <c r="H258" s="269">
        <v>222.19999999999999</v>
      </c>
      <c r="I258" s="270"/>
      <c r="J258" s="271">
        <f>ROUND(I258*H258,2)</f>
        <v>0</v>
      </c>
      <c r="K258" s="267" t="s">
        <v>188</v>
      </c>
      <c r="L258" s="272"/>
      <c r="M258" s="273" t="s">
        <v>19</v>
      </c>
      <c r="N258" s="274" t="s">
        <v>47</v>
      </c>
      <c r="O258" s="85"/>
      <c r="P258" s="206">
        <f>O258*H258</f>
        <v>0</v>
      </c>
      <c r="Q258" s="206">
        <v>0.17599999999999999</v>
      </c>
      <c r="R258" s="206">
        <f>Q258*H258</f>
        <v>39.107199999999999</v>
      </c>
      <c r="S258" s="206">
        <v>0</v>
      </c>
      <c r="T258" s="20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8" t="s">
        <v>278</v>
      </c>
      <c r="AT258" s="208" t="s">
        <v>349</v>
      </c>
      <c r="AU258" s="208" t="s">
        <v>86</v>
      </c>
      <c r="AY258" s="18" t="s">
        <v>137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8" t="s">
        <v>84</v>
      </c>
      <c r="BK258" s="209">
        <f>ROUND(I258*H258,2)</f>
        <v>0</v>
      </c>
      <c r="BL258" s="18" t="s">
        <v>156</v>
      </c>
      <c r="BM258" s="208" t="s">
        <v>458</v>
      </c>
    </row>
    <row r="259" s="2" customFormat="1">
      <c r="A259" s="39"/>
      <c r="B259" s="40"/>
      <c r="C259" s="41"/>
      <c r="D259" s="210" t="s">
        <v>144</v>
      </c>
      <c r="E259" s="41"/>
      <c r="F259" s="211" t="s">
        <v>457</v>
      </c>
      <c r="G259" s="41"/>
      <c r="H259" s="41"/>
      <c r="I259" s="212"/>
      <c r="J259" s="41"/>
      <c r="K259" s="41"/>
      <c r="L259" s="45"/>
      <c r="M259" s="213"/>
      <c r="N259" s="214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144</v>
      </c>
      <c r="AU259" s="18" t="s">
        <v>86</v>
      </c>
    </row>
    <row r="260" s="15" customFormat="1">
      <c r="A260" s="15"/>
      <c r="B260" s="255"/>
      <c r="C260" s="256"/>
      <c r="D260" s="210" t="s">
        <v>145</v>
      </c>
      <c r="E260" s="257" t="s">
        <v>19</v>
      </c>
      <c r="F260" s="258" t="s">
        <v>459</v>
      </c>
      <c r="G260" s="256"/>
      <c r="H260" s="257" t="s">
        <v>19</v>
      </c>
      <c r="I260" s="259"/>
      <c r="J260" s="256"/>
      <c r="K260" s="256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145</v>
      </c>
      <c r="AU260" s="264" t="s">
        <v>86</v>
      </c>
      <c r="AV260" s="15" t="s">
        <v>84</v>
      </c>
      <c r="AW260" s="15" t="s">
        <v>37</v>
      </c>
      <c r="AX260" s="15" t="s">
        <v>76</v>
      </c>
      <c r="AY260" s="264" t="s">
        <v>137</v>
      </c>
    </row>
    <row r="261" s="12" customFormat="1">
      <c r="A261" s="12"/>
      <c r="B261" s="215"/>
      <c r="C261" s="216"/>
      <c r="D261" s="210" t="s">
        <v>145</v>
      </c>
      <c r="E261" s="217" t="s">
        <v>19</v>
      </c>
      <c r="F261" s="218" t="s">
        <v>460</v>
      </c>
      <c r="G261" s="216"/>
      <c r="H261" s="219">
        <v>222.19999999999999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5" t="s">
        <v>145</v>
      </c>
      <c r="AU261" s="225" t="s">
        <v>86</v>
      </c>
      <c r="AV261" s="12" t="s">
        <v>86</v>
      </c>
      <c r="AW261" s="12" t="s">
        <v>37</v>
      </c>
      <c r="AX261" s="12" t="s">
        <v>84</v>
      </c>
      <c r="AY261" s="225" t="s">
        <v>137</v>
      </c>
    </row>
    <row r="262" s="2" customFormat="1" ht="16.5" customHeight="1">
      <c r="A262" s="39"/>
      <c r="B262" s="40"/>
      <c r="C262" s="265" t="s">
        <v>461</v>
      </c>
      <c r="D262" s="265" t="s">
        <v>349</v>
      </c>
      <c r="E262" s="266" t="s">
        <v>462</v>
      </c>
      <c r="F262" s="267" t="s">
        <v>463</v>
      </c>
      <c r="G262" s="268" t="s">
        <v>233</v>
      </c>
      <c r="H262" s="269">
        <v>50</v>
      </c>
      <c r="I262" s="270"/>
      <c r="J262" s="271">
        <f>ROUND(I262*H262,2)</f>
        <v>0</v>
      </c>
      <c r="K262" s="267" t="s">
        <v>19</v>
      </c>
      <c r="L262" s="272"/>
      <c r="M262" s="273" t="s">
        <v>19</v>
      </c>
      <c r="N262" s="274" t="s">
        <v>47</v>
      </c>
      <c r="O262" s="85"/>
      <c r="P262" s="206">
        <f>O262*H262</f>
        <v>0</v>
      </c>
      <c r="Q262" s="206">
        <v>0.17599999999999999</v>
      </c>
      <c r="R262" s="206">
        <f>Q262*H262</f>
        <v>8.7999999999999989</v>
      </c>
      <c r="S262" s="206">
        <v>0</v>
      </c>
      <c r="T262" s="20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08" t="s">
        <v>278</v>
      </c>
      <c r="AT262" s="208" t="s">
        <v>349</v>
      </c>
      <c r="AU262" s="208" t="s">
        <v>86</v>
      </c>
      <c r="AY262" s="18" t="s">
        <v>137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8" t="s">
        <v>84</v>
      </c>
      <c r="BK262" s="209">
        <f>ROUND(I262*H262,2)</f>
        <v>0</v>
      </c>
      <c r="BL262" s="18" t="s">
        <v>156</v>
      </c>
      <c r="BM262" s="208" t="s">
        <v>464</v>
      </c>
    </row>
    <row r="263" s="2" customFormat="1">
      <c r="A263" s="39"/>
      <c r="B263" s="40"/>
      <c r="C263" s="41"/>
      <c r="D263" s="210" t="s">
        <v>144</v>
      </c>
      <c r="E263" s="41"/>
      <c r="F263" s="211" t="s">
        <v>465</v>
      </c>
      <c r="G263" s="41"/>
      <c r="H263" s="41"/>
      <c r="I263" s="212"/>
      <c r="J263" s="41"/>
      <c r="K263" s="41"/>
      <c r="L263" s="45"/>
      <c r="M263" s="213"/>
      <c r="N263" s="214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144</v>
      </c>
      <c r="AU263" s="18" t="s">
        <v>86</v>
      </c>
    </row>
    <row r="264" s="15" customFormat="1">
      <c r="A264" s="15"/>
      <c r="B264" s="255"/>
      <c r="C264" s="256"/>
      <c r="D264" s="210" t="s">
        <v>145</v>
      </c>
      <c r="E264" s="257" t="s">
        <v>19</v>
      </c>
      <c r="F264" s="258" t="s">
        <v>466</v>
      </c>
      <c r="G264" s="256"/>
      <c r="H264" s="257" t="s">
        <v>19</v>
      </c>
      <c r="I264" s="259"/>
      <c r="J264" s="256"/>
      <c r="K264" s="256"/>
      <c r="L264" s="260"/>
      <c r="M264" s="261"/>
      <c r="N264" s="262"/>
      <c r="O264" s="262"/>
      <c r="P264" s="262"/>
      <c r="Q264" s="262"/>
      <c r="R264" s="262"/>
      <c r="S264" s="262"/>
      <c r="T264" s="26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4" t="s">
        <v>145</v>
      </c>
      <c r="AU264" s="264" t="s">
        <v>86</v>
      </c>
      <c r="AV264" s="15" t="s">
        <v>84</v>
      </c>
      <c r="AW264" s="15" t="s">
        <v>37</v>
      </c>
      <c r="AX264" s="15" t="s">
        <v>76</v>
      </c>
      <c r="AY264" s="264" t="s">
        <v>137</v>
      </c>
    </row>
    <row r="265" s="15" customFormat="1">
      <c r="A265" s="15"/>
      <c r="B265" s="255"/>
      <c r="C265" s="256"/>
      <c r="D265" s="210" t="s">
        <v>145</v>
      </c>
      <c r="E265" s="257" t="s">
        <v>19</v>
      </c>
      <c r="F265" s="258" t="s">
        <v>431</v>
      </c>
      <c r="G265" s="256"/>
      <c r="H265" s="257" t="s">
        <v>19</v>
      </c>
      <c r="I265" s="259"/>
      <c r="J265" s="256"/>
      <c r="K265" s="256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145</v>
      </c>
      <c r="AU265" s="264" t="s">
        <v>86</v>
      </c>
      <c r="AV265" s="15" t="s">
        <v>84</v>
      </c>
      <c r="AW265" s="15" t="s">
        <v>37</v>
      </c>
      <c r="AX265" s="15" t="s">
        <v>76</v>
      </c>
      <c r="AY265" s="264" t="s">
        <v>137</v>
      </c>
    </row>
    <row r="266" s="12" customFormat="1">
      <c r="A266" s="12"/>
      <c r="B266" s="215"/>
      <c r="C266" s="216"/>
      <c r="D266" s="210" t="s">
        <v>145</v>
      </c>
      <c r="E266" s="217" t="s">
        <v>19</v>
      </c>
      <c r="F266" s="218" t="s">
        <v>467</v>
      </c>
      <c r="G266" s="216"/>
      <c r="H266" s="219">
        <v>50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5" t="s">
        <v>145</v>
      </c>
      <c r="AU266" s="225" t="s">
        <v>86</v>
      </c>
      <c r="AV266" s="12" t="s">
        <v>86</v>
      </c>
      <c r="AW266" s="12" t="s">
        <v>37</v>
      </c>
      <c r="AX266" s="12" t="s">
        <v>84</v>
      </c>
      <c r="AY266" s="225" t="s">
        <v>137</v>
      </c>
    </row>
    <row r="267" s="2" customFormat="1" ht="16.5" customHeight="1">
      <c r="A267" s="39"/>
      <c r="B267" s="40"/>
      <c r="C267" s="265" t="s">
        <v>468</v>
      </c>
      <c r="D267" s="265" t="s">
        <v>349</v>
      </c>
      <c r="E267" s="266" t="s">
        <v>469</v>
      </c>
      <c r="F267" s="267" t="s">
        <v>470</v>
      </c>
      <c r="G267" s="268" t="s">
        <v>233</v>
      </c>
      <c r="H267" s="269">
        <v>8.2400000000000002</v>
      </c>
      <c r="I267" s="270"/>
      <c r="J267" s="271">
        <f>ROUND(I267*H267,2)</f>
        <v>0</v>
      </c>
      <c r="K267" s="267" t="s">
        <v>19</v>
      </c>
      <c r="L267" s="272"/>
      <c r="M267" s="273" t="s">
        <v>19</v>
      </c>
      <c r="N267" s="274" t="s">
        <v>47</v>
      </c>
      <c r="O267" s="85"/>
      <c r="P267" s="206">
        <f>O267*H267</f>
        <v>0</v>
      </c>
      <c r="Q267" s="206">
        <v>0.14999999999999999</v>
      </c>
      <c r="R267" s="206">
        <f>Q267*H267</f>
        <v>1.236</v>
      </c>
      <c r="S267" s="206">
        <v>0</v>
      </c>
      <c r="T267" s="20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8" t="s">
        <v>278</v>
      </c>
      <c r="AT267" s="208" t="s">
        <v>349</v>
      </c>
      <c r="AU267" s="208" t="s">
        <v>86</v>
      </c>
      <c r="AY267" s="18" t="s">
        <v>137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8" t="s">
        <v>84</v>
      </c>
      <c r="BK267" s="209">
        <f>ROUND(I267*H267,2)</f>
        <v>0</v>
      </c>
      <c r="BL267" s="18" t="s">
        <v>156</v>
      </c>
      <c r="BM267" s="208" t="s">
        <v>471</v>
      </c>
    </row>
    <row r="268" s="2" customFormat="1">
      <c r="A268" s="39"/>
      <c r="B268" s="40"/>
      <c r="C268" s="41"/>
      <c r="D268" s="210" t="s">
        <v>144</v>
      </c>
      <c r="E268" s="41"/>
      <c r="F268" s="211" t="s">
        <v>470</v>
      </c>
      <c r="G268" s="41"/>
      <c r="H268" s="41"/>
      <c r="I268" s="212"/>
      <c r="J268" s="41"/>
      <c r="K268" s="41"/>
      <c r="L268" s="45"/>
      <c r="M268" s="213"/>
      <c r="N268" s="214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144</v>
      </c>
      <c r="AU268" s="18" t="s">
        <v>86</v>
      </c>
    </row>
    <row r="269" s="15" customFormat="1">
      <c r="A269" s="15"/>
      <c r="B269" s="255"/>
      <c r="C269" s="256"/>
      <c r="D269" s="210" t="s">
        <v>145</v>
      </c>
      <c r="E269" s="257" t="s">
        <v>19</v>
      </c>
      <c r="F269" s="258" t="s">
        <v>472</v>
      </c>
      <c r="G269" s="256"/>
      <c r="H269" s="257" t="s">
        <v>19</v>
      </c>
      <c r="I269" s="259"/>
      <c r="J269" s="256"/>
      <c r="K269" s="256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145</v>
      </c>
      <c r="AU269" s="264" t="s">
        <v>86</v>
      </c>
      <c r="AV269" s="15" t="s">
        <v>84</v>
      </c>
      <c r="AW269" s="15" t="s">
        <v>37</v>
      </c>
      <c r="AX269" s="15" t="s">
        <v>76</v>
      </c>
      <c r="AY269" s="264" t="s">
        <v>137</v>
      </c>
    </row>
    <row r="270" s="12" customFormat="1">
      <c r="A270" s="12"/>
      <c r="B270" s="215"/>
      <c r="C270" s="216"/>
      <c r="D270" s="210" t="s">
        <v>145</v>
      </c>
      <c r="E270" s="217" t="s">
        <v>19</v>
      </c>
      <c r="F270" s="218" t="s">
        <v>473</v>
      </c>
      <c r="G270" s="216"/>
      <c r="H270" s="219">
        <v>8.2400000000000002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25" t="s">
        <v>145</v>
      </c>
      <c r="AU270" s="225" t="s">
        <v>86</v>
      </c>
      <c r="AV270" s="12" t="s">
        <v>86</v>
      </c>
      <c r="AW270" s="12" t="s">
        <v>37</v>
      </c>
      <c r="AX270" s="12" t="s">
        <v>84</v>
      </c>
      <c r="AY270" s="225" t="s">
        <v>137</v>
      </c>
    </row>
    <row r="271" s="2" customFormat="1" ht="16.5" customHeight="1">
      <c r="A271" s="39"/>
      <c r="B271" s="40"/>
      <c r="C271" s="197" t="s">
        <v>474</v>
      </c>
      <c r="D271" s="197" t="s">
        <v>138</v>
      </c>
      <c r="E271" s="198" t="s">
        <v>475</v>
      </c>
      <c r="F271" s="199" t="s">
        <v>476</v>
      </c>
      <c r="G271" s="200" t="s">
        <v>233</v>
      </c>
      <c r="H271" s="201">
        <v>340</v>
      </c>
      <c r="I271" s="202"/>
      <c r="J271" s="203">
        <f>ROUND(I271*H271,2)</f>
        <v>0</v>
      </c>
      <c r="K271" s="199" t="s">
        <v>188</v>
      </c>
      <c r="L271" s="45"/>
      <c r="M271" s="204" t="s">
        <v>19</v>
      </c>
      <c r="N271" s="205" t="s">
        <v>47</v>
      </c>
      <c r="O271" s="85"/>
      <c r="P271" s="206">
        <f>O271*H271</f>
        <v>0</v>
      </c>
      <c r="Q271" s="206">
        <v>0.11162</v>
      </c>
      <c r="R271" s="206">
        <f>Q271*H271</f>
        <v>37.950800000000001</v>
      </c>
      <c r="S271" s="206">
        <v>0</v>
      </c>
      <c r="T271" s="20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08" t="s">
        <v>156</v>
      </c>
      <c r="AT271" s="208" t="s">
        <v>138</v>
      </c>
      <c r="AU271" s="208" t="s">
        <v>86</v>
      </c>
      <c r="AY271" s="18" t="s">
        <v>137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8" t="s">
        <v>84</v>
      </c>
      <c r="BK271" s="209">
        <f>ROUND(I271*H271,2)</f>
        <v>0</v>
      </c>
      <c r="BL271" s="18" t="s">
        <v>156</v>
      </c>
      <c r="BM271" s="208" t="s">
        <v>477</v>
      </c>
    </row>
    <row r="272" s="2" customFormat="1">
      <c r="A272" s="39"/>
      <c r="B272" s="40"/>
      <c r="C272" s="41"/>
      <c r="D272" s="210" t="s">
        <v>144</v>
      </c>
      <c r="E272" s="41"/>
      <c r="F272" s="211" t="s">
        <v>478</v>
      </c>
      <c r="G272" s="41"/>
      <c r="H272" s="41"/>
      <c r="I272" s="212"/>
      <c r="J272" s="41"/>
      <c r="K272" s="41"/>
      <c r="L272" s="45"/>
      <c r="M272" s="213"/>
      <c r="N272" s="214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144</v>
      </c>
      <c r="AU272" s="18" t="s">
        <v>86</v>
      </c>
    </row>
    <row r="273" s="2" customFormat="1">
      <c r="A273" s="39"/>
      <c r="B273" s="40"/>
      <c r="C273" s="41"/>
      <c r="D273" s="238" t="s">
        <v>191</v>
      </c>
      <c r="E273" s="41"/>
      <c r="F273" s="239" t="s">
        <v>479</v>
      </c>
      <c r="G273" s="41"/>
      <c r="H273" s="41"/>
      <c r="I273" s="212"/>
      <c r="J273" s="41"/>
      <c r="K273" s="41"/>
      <c r="L273" s="45"/>
      <c r="M273" s="213"/>
      <c r="N273" s="214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191</v>
      </c>
      <c r="AU273" s="18" t="s">
        <v>86</v>
      </c>
    </row>
    <row r="274" s="12" customFormat="1">
      <c r="A274" s="12"/>
      <c r="B274" s="215"/>
      <c r="C274" s="216"/>
      <c r="D274" s="210" t="s">
        <v>145</v>
      </c>
      <c r="E274" s="217" t="s">
        <v>19</v>
      </c>
      <c r="F274" s="218" t="s">
        <v>480</v>
      </c>
      <c r="G274" s="216"/>
      <c r="H274" s="219">
        <v>50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25" t="s">
        <v>145</v>
      </c>
      <c r="AU274" s="225" t="s">
        <v>86</v>
      </c>
      <c r="AV274" s="12" t="s">
        <v>86</v>
      </c>
      <c r="AW274" s="12" t="s">
        <v>37</v>
      </c>
      <c r="AX274" s="12" t="s">
        <v>76</v>
      </c>
      <c r="AY274" s="225" t="s">
        <v>137</v>
      </c>
    </row>
    <row r="275" s="12" customFormat="1">
      <c r="A275" s="12"/>
      <c r="B275" s="215"/>
      <c r="C275" s="216"/>
      <c r="D275" s="210" t="s">
        <v>145</v>
      </c>
      <c r="E275" s="217" t="s">
        <v>19</v>
      </c>
      <c r="F275" s="218" t="s">
        <v>481</v>
      </c>
      <c r="G275" s="216"/>
      <c r="H275" s="219">
        <v>220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5" t="s">
        <v>145</v>
      </c>
      <c r="AU275" s="225" t="s">
        <v>86</v>
      </c>
      <c r="AV275" s="12" t="s">
        <v>86</v>
      </c>
      <c r="AW275" s="12" t="s">
        <v>37</v>
      </c>
      <c r="AX275" s="12" t="s">
        <v>76</v>
      </c>
      <c r="AY275" s="225" t="s">
        <v>137</v>
      </c>
    </row>
    <row r="276" s="12" customFormat="1">
      <c r="A276" s="12"/>
      <c r="B276" s="215"/>
      <c r="C276" s="216"/>
      <c r="D276" s="210" t="s">
        <v>145</v>
      </c>
      <c r="E276" s="217" t="s">
        <v>19</v>
      </c>
      <c r="F276" s="218" t="s">
        <v>482</v>
      </c>
      <c r="G276" s="216"/>
      <c r="H276" s="219">
        <v>62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25" t="s">
        <v>145</v>
      </c>
      <c r="AU276" s="225" t="s">
        <v>86</v>
      </c>
      <c r="AV276" s="12" t="s">
        <v>86</v>
      </c>
      <c r="AW276" s="12" t="s">
        <v>37</v>
      </c>
      <c r="AX276" s="12" t="s">
        <v>76</v>
      </c>
      <c r="AY276" s="225" t="s">
        <v>137</v>
      </c>
    </row>
    <row r="277" s="12" customFormat="1">
      <c r="A277" s="12"/>
      <c r="B277" s="215"/>
      <c r="C277" s="216"/>
      <c r="D277" s="210" t="s">
        <v>145</v>
      </c>
      <c r="E277" s="217" t="s">
        <v>19</v>
      </c>
      <c r="F277" s="218" t="s">
        <v>483</v>
      </c>
      <c r="G277" s="216"/>
      <c r="H277" s="219">
        <v>8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25" t="s">
        <v>145</v>
      </c>
      <c r="AU277" s="225" t="s">
        <v>86</v>
      </c>
      <c r="AV277" s="12" t="s">
        <v>86</v>
      </c>
      <c r="AW277" s="12" t="s">
        <v>37</v>
      </c>
      <c r="AX277" s="12" t="s">
        <v>76</v>
      </c>
      <c r="AY277" s="225" t="s">
        <v>137</v>
      </c>
    </row>
    <row r="278" s="14" customFormat="1">
      <c r="A278" s="14"/>
      <c r="B278" s="244"/>
      <c r="C278" s="245"/>
      <c r="D278" s="210" t="s">
        <v>145</v>
      </c>
      <c r="E278" s="246" t="s">
        <v>19</v>
      </c>
      <c r="F278" s="247" t="s">
        <v>257</v>
      </c>
      <c r="G278" s="245"/>
      <c r="H278" s="248">
        <v>340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145</v>
      </c>
      <c r="AU278" s="254" t="s">
        <v>86</v>
      </c>
      <c r="AV278" s="14" t="s">
        <v>156</v>
      </c>
      <c r="AW278" s="14" t="s">
        <v>37</v>
      </c>
      <c r="AX278" s="14" t="s">
        <v>84</v>
      </c>
      <c r="AY278" s="254" t="s">
        <v>137</v>
      </c>
    </row>
    <row r="279" s="2" customFormat="1" ht="16.5" customHeight="1">
      <c r="A279" s="39"/>
      <c r="B279" s="40"/>
      <c r="C279" s="197" t="s">
        <v>484</v>
      </c>
      <c r="D279" s="197" t="s">
        <v>138</v>
      </c>
      <c r="E279" s="198" t="s">
        <v>485</v>
      </c>
      <c r="F279" s="199" t="s">
        <v>486</v>
      </c>
      <c r="G279" s="200" t="s">
        <v>233</v>
      </c>
      <c r="H279" s="201">
        <v>45</v>
      </c>
      <c r="I279" s="202"/>
      <c r="J279" s="203">
        <f>ROUND(I279*H279,2)</f>
        <v>0</v>
      </c>
      <c r="K279" s="199" t="s">
        <v>188</v>
      </c>
      <c r="L279" s="45"/>
      <c r="M279" s="204" t="s">
        <v>19</v>
      </c>
      <c r="N279" s="205" t="s">
        <v>47</v>
      </c>
      <c r="O279" s="85"/>
      <c r="P279" s="206">
        <f>O279*H279</f>
        <v>0</v>
      </c>
      <c r="Q279" s="206">
        <v>0</v>
      </c>
      <c r="R279" s="206">
        <f>Q279*H279</f>
        <v>0</v>
      </c>
      <c r="S279" s="206">
        <v>0</v>
      </c>
      <c r="T279" s="20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8" t="s">
        <v>156</v>
      </c>
      <c r="AT279" s="208" t="s">
        <v>138</v>
      </c>
      <c r="AU279" s="208" t="s">
        <v>86</v>
      </c>
      <c r="AY279" s="18" t="s">
        <v>137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8" t="s">
        <v>84</v>
      </c>
      <c r="BK279" s="209">
        <f>ROUND(I279*H279,2)</f>
        <v>0</v>
      </c>
      <c r="BL279" s="18" t="s">
        <v>156</v>
      </c>
      <c r="BM279" s="208" t="s">
        <v>487</v>
      </c>
    </row>
    <row r="280" s="2" customFormat="1">
      <c r="A280" s="39"/>
      <c r="B280" s="40"/>
      <c r="C280" s="41"/>
      <c r="D280" s="210" t="s">
        <v>144</v>
      </c>
      <c r="E280" s="41"/>
      <c r="F280" s="211" t="s">
        <v>488</v>
      </c>
      <c r="G280" s="41"/>
      <c r="H280" s="41"/>
      <c r="I280" s="212"/>
      <c r="J280" s="41"/>
      <c r="K280" s="41"/>
      <c r="L280" s="45"/>
      <c r="M280" s="213"/>
      <c r="N280" s="214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144</v>
      </c>
      <c r="AU280" s="18" t="s">
        <v>86</v>
      </c>
    </row>
    <row r="281" s="2" customFormat="1">
      <c r="A281" s="39"/>
      <c r="B281" s="40"/>
      <c r="C281" s="41"/>
      <c r="D281" s="238" t="s">
        <v>191</v>
      </c>
      <c r="E281" s="41"/>
      <c r="F281" s="239" t="s">
        <v>489</v>
      </c>
      <c r="G281" s="41"/>
      <c r="H281" s="41"/>
      <c r="I281" s="212"/>
      <c r="J281" s="41"/>
      <c r="K281" s="41"/>
      <c r="L281" s="45"/>
      <c r="M281" s="213"/>
      <c r="N281" s="214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191</v>
      </c>
      <c r="AU281" s="18" t="s">
        <v>86</v>
      </c>
    </row>
    <row r="282" s="15" customFormat="1">
      <c r="A282" s="15"/>
      <c r="B282" s="255"/>
      <c r="C282" s="256"/>
      <c r="D282" s="210" t="s">
        <v>145</v>
      </c>
      <c r="E282" s="257" t="s">
        <v>19</v>
      </c>
      <c r="F282" s="258" t="s">
        <v>490</v>
      </c>
      <c r="G282" s="256"/>
      <c r="H282" s="257" t="s">
        <v>19</v>
      </c>
      <c r="I282" s="259"/>
      <c r="J282" s="256"/>
      <c r="K282" s="256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145</v>
      </c>
      <c r="AU282" s="264" t="s">
        <v>86</v>
      </c>
      <c r="AV282" s="15" t="s">
        <v>84</v>
      </c>
      <c r="AW282" s="15" t="s">
        <v>37</v>
      </c>
      <c r="AX282" s="15" t="s">
        <v>76</v>
      </c>
      <c r="AY282" s="264" t="s">
        <v>137</v>
      </c>
    </row>
    <row r="283" s="15" customFormat="1">
      <c r="A283" s="15"/>
      <c r="B283" s="255"/>
      <c r="C283" s="256"/>
      <c r="D283" s="210" t="s">
        <v>145</v>
      </c>
      <c r="E283" s="257" t="s">
        <v>19</v>
      </c>
      <c r="F283" s="258" t="s">
        <v>491</v>
      </c>
      <c r="G283" s="256"/>
      <c r="H283" s="257" t="s">
        <v>19</v>
      </c>
      <c r="I283" s="259"/>
      <c r="J283" s="256"/>
      <c r="K283" s="256"/>
      <c r="L283" s="260"/>
      <c r="M283" s="261"/>
      <c r="N283" s="262"/>
      <c r="O283" s="262"/>
      <c r="P283" s="262"/>
      <c r="Q283" s="262"/>
      <c r="R283" s="262"/>
      <c r="S283" s="262"/>
      <c r="T283" s="26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4" t="s">
        <v>145</v>
      </c>
      <c r="AU283" s="264" t="s">
        <v>86</v>
      </c>
      <c r="AV283" s="15" t="s">
        <v>84</v>
      </c>
      <c r="AW283" s="15" t="s">
        <v>37</v>
      </c>
      <c r="AX283" s="15" t="s">
        <v>76</v>
      </c>
      <c r="AY283" s="264" t="s">
        <v>137</v>
      </c>
    </row>
    <row r="284" s="12" customFormat="1">
      <c r="A284" s="12"/>
      <c r="B284" s="215"/>
      <c r="C284" s="216"/>
      <c r="D284" s="210" t="s">
        <v>145</v>
      </c>
      <c r="E284" s="217" t="s">
        <v>19</v>
      </c>
      <c r="F284" s="218" t="s">
        <v>492</v>
      </c>
      <c r="G284" s="216"/>
      <c r="H284" s="219">
        <v>45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25" t="s">
        <v>145</v>
      </c>
      <c r="AU284" s="225" t="s">
        <v>86</v>
      </c>
      <c r="AV284" s="12" t="s">
        <v>86</v>
      </c>
      <c r="AW284" s="12" t="s">
        <v>37</v>
      </c>
      <c r="AX284" s="12" t="s">
        <v>84</v>
      </c>
      <c r="AY284" s="225" t="s">
        <v>137</v>
      </c>
    </row>
    <row r="285" s="2" customFormat="1" ht="16.5" customHeight="1">
      <c r="A285" s="39"/>
      <c r="B285" s="40"/>
      <c r="C285" s="265" t="s">
        <v>493</v>
      </c>
      <c r="D285" s="265" t="s">
        <v>349</v>
      </c>
      <c r="E285" s="266" t="s">
        <v>494</v>
      </c>
      <c r="F285" s="267" t="s">
        <v>495</v>
      </c>
      <c r="G285" s="268" t="s">
        <v>177</v>
      </c>
      <c r="H285" s="269">
        <v>19</v>
      </c>
      <c r="I285" s="270"/>
      <c r="J285" s="271">
        <f>ROUND(I285*H285,2)</f>
        <v>0</v>
      </c>
      <c r="K285" s="267" t="s">
        <v>188</v>
      </c>
      <c r="L285" s="272"/>
      <c r="M285" s="273" t="s">
        <v>19</v>
      </c>
      <c r="N285" s="274" t="s">
        <v>47</v>
      </c>
      <c r="O285" s="85"/>
      <c r="P285" s="206">
        <f>O285*H285</f>
        <v>0</v>
      </c>
      <c r="Q285" s="206">
        <v>0.071999999999999995</v>
      </c>
      <c r="R285" s="206">
        <f>Q285*H285</f>
        <v>1.3679999999999999</v>
      </c>
      <c r="S285" s="206">
        <v>0</v>
      </c>
      <c r="T285" s="20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08" t="s">
        <v>278</v>
      </c>
      <c r="AT285" s="208" t="s">
        <v>349</v>
      </c>
      <c r="AU285" s="208" t="s">
        <v>86</v>
      </c>
      <c r="AY285" s="18" t="s">
        <v>137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8" t="s">
        <v>84</v>
      </c>
      <c r="BK285" s="209">
        <f>ROUND(I285*H285,2)</f>
        <v>0</v>
      </c>
      <c r="BL285" s="18" t="s">
        <v>156</v>
      </c>
      <c r="BM285" s="208" t="s">
        <v>496</v>
      </c>
    </row>
    <row r="286" s="2" customFormat="1">
      <c r="A286" s="39"/>
      <c r="B286" s="40"/>
      <c r="C286" s="41"/>
      <c r="D286" s="210" t="s">
        <v>144</v>
      </c>
      <c r="E286" s="41"/>
      <c r="F286" s="211" t="s">
        <v>495</v>
      </c>
      <c r="G286" s="41"/>
      <c r="H286" s="41"/>
      <c r="I286" s="212"/>
      <c r="J286" s="41"/>
      <c r="K286" s="41"/>
      <c r="L286" s="45"/>
      <c r="M286" s="213"/>
      <c r="N286" s="214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144</v>
      </c>
      <c r="AU286" s="18" t="s">
        <v>86</v>
      </c>
    </row>
    <row r="287" s="12" customFormat="1">
      <c r="A287" s="12"/>
      <c r="B287" s="215"/>
      <c r="C287" s="216"/>
      <c r="D287" s="210" t="s">
        <v>145</v>
      </c>
      <c r="E287" s="217" t="s">
        <v>19</v>
      </c>
      <c r="F287" s="218" t="s">
        <v>361</v>
      </c>
      <c r="G287" s="216"/>
      <c r="H287" s="219">
        <v>19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25" t="s">
        <v>145</v>
      </c>
      <c r="AU287" s="225" t="s">
        <v>86</v>
      </c>
      <c r="AV287" s="12" t="s">
        <v>86</v>
      </c>
      <c r="AW287" s="12" t="s">
        <v>37</v>
      </c>
      <c r="AX287" s="12" t="s">
        <v>84</v>
      </c>
      <c r="AY287" s="225" t="s">
        <v>137</v>
      </c>
    </row>
    <row r="288" s="2" customFormat="1" ht="16.5" customHeight="1">
      <c r="A288" s="39"/>
      <c r="B288" s="40"/>
      <c r="C288" s="265" t="s">
        <v>497</v>
      </c>
      <c r="D288" s="265" t="s">
        <v>349</v>
      </c>
      <c r="E288" s="266" t="s">
        <v>498</v>
      </c>
      <c r="F288" s="267" t="s">
        <v>499</v>
      </c>
      <c r="G288" s="268" t="s">
        <v>177</v>
      </c>
      <c r="H288" s="269">
        <v>5</v>
      </c>
      <c r="I288" s="270"/>
      <c r="J288" s="271">
        <f>ROUND(I288*H288,2)</f>
        <v>0</v>
      </c>
      <c r="K288" s="267" t="s">
        <v>188</v>
      </c>
      <c r="L288" s="272"/>
      <c r="M288" s="273" t="s">
        <v>19</v>
      </c>
      <c r="N288" s="274" t="s">
        <v>47</v>
      </c>
      <c r="O288" s="85"/>
      <c r="P288" s="206">
        <f>O288*H288</f>
        <v>0</v>
      </c>
      <c r="Q288" s="206">
        <v>0.061499999999999999</v>
      </c>
      <c r="R288" s="206">
        <f>Q288*H288</f>
        <v>0.3075</v>
      </c>
      <c r="S288" s="206">
        <v>0</v>
      </c>
      <c r="T288" s="20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08" t="s">
        <v>278</v>
      </c>
      <c r="AT288" s="208" t="s">
        <v>349</v>
      </c>
      <c r="AU288" s="208" t="s">
        <v>86</v>
      </c>
      <c r="AY288" s="18" t="s">
        <v>137</v>
      </c>
      <c r="BE288" s="209">
        <f>IF(N288="základní",J288,0)</f>
        <v>0</v>
      </c>
      <c r="BF288" s="209">
        <f>IF(N288="snížená",J288,0)</f>
        <v>0</v>
      </c>
      <c r="BG288" s="209">
        <f>IF(N288="zákl. přenesená",J288,0)</f>
        <v>0</v>
      </c>
      <c r="BH288" s="209">
        <f>IF(N288="sníž. přenesená",J288,0)</f>
        <v>0</v>
      </c>
      <c r="BI288" s="209">
        <f>IF(N288="nulová",J288,0)</f>
        <v>0</v>
      </c>
      <c r="BJ288" s="18" t="s">
        <v>84</v>
      </c>
      <c r="BK288" s="209">
        <f>ROUND(I288*H288,2)</f>
        <v>0</v>
      </c>
      <c r="BL288" s="18" t="s">
        <v>156</v>
      </c>
      <c r="BM288" s="208" t="s">
        <v>500</v>
      </c>
    </row>
    <row r="289" s="2" customFormat="1">
      <c r="A289" s="39"/>
      <c r="B289" s="40"/>
      <c r="C289" s="41"/>
      <c r="D289" s="210" t="s">
        <v>144</v>
      </c>
      <c r="E289" s="41"/>
      <c r="F289" s="211" t="s">
        <v>499</v>
      </c>
      <c r="G289" s="41"/>
      <c r="H289" s="41"/>
      <c r="I289" s="212"/>
      <c r="J289" s="41"/>
      <c r="K289" s="41"/>
      <c r="L289" s="45"/>
      <c r="M289" s="213"/>
      <c r="N289" s="214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144</v>
      </c>
      <c r="AU289" s="18" t="s">
        <v>86</v>
      </c>
    </row>
    <row r="290" s="12" customFormat="1">
      <c r="A290" s="12"/>
      <c r="B290" s="215"/>
      <c r="C290" s="216"/>
      <c r="D290" s="210" t="s">
        <v>145</v>
      </c>
      <c r="E290" s="217" t="s">
        <v>19</v>
      </c>
      <c r="F290" s="218" t="s">
        <v>136</v>
      </c>
      <c r="G290" s="216"/>
      <c r="H290" s="219">
        <v>5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25" t="s">
        <v>145</v>
      </c>
      <c r="AU290" s="225" t="s">
        <v>86</v>
      </c>
      <c r="AV290" s="12" t="s">
        <v>86</v>
      </c>
      <c r="AW290" s="12" t="s">
        <v>37</v>
      </c>
      <c r="AX290" s="12" t="s">
        <v>84</v>
      </c>
      <c r="AY290" s="225" t="s">
        <v>137</v>
      </c>
    </row>
    <row r="291" s="2" customFormat="1" ht="16.5" customHeight="1">
      <c r="A291" s="39"/>
      <c r="B291" s="40"/>
      <c r="C291" s="265" t="s">
        <v>501</v>
      </c>
      <c r="D291" s="265" t="s">
        <v>349</v>
      </c>
      <c r="E291" s="266" t="s">
        <v>502</v>
      </c>
      <c r="F291" s="267" t="s">
        <v>503</v>
      </c>
      <c r="G291" s="268" t="s">
        <v>177</v>
      </c>
      <c r="H291" s="269">
        <v>6</v>
      </c>
      <c r="I291" s="270"/>
      <c r="J291" s="271">
        <f>ROUND(I291*H291,2)</f>
        <v>0</v>
      </c>
      <c r="K291" s="267" t="s">
        <v>188</v>
      </c>
      <c r="L291" s="272"/>
      <c r="M291" s="273" t="s">
        <v>19</v>
      </c>
      <c r="N291" s="274" t="s">
        <v>47</v>
      </c>
      <c r="O291" s="85"/>
      <c r="P291" s="206">
        <f>O291*H291</f>
        <v>0</v>
      </c>
      <c r="Q291" s="206">
        <v>0.050500000000000003</v>
      </c>
      <c r="R291" s="206">
        <f>Q291*H291</f>
        <v>0.30300000000000005</v>
      </c>
      <c r="S291" s="206">
        <v>0</v>
      </c>
      <c r="T291" s="20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08" t="s">
        <v>278</v>
      </c>
      <c r="AT291" s="208" t="s">
        <v>349</v>
      </c>
      <c r="AU291" s="208" t="s">
        <v>86</v>
      </c>
      <c r="AY291" s="18" t="s">
        <v>137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18" t="s">
        <v>84</v>
      </c>
      <c r="BK291" s="209">
        <f>ROUND(I291*H291,2)</f>
        <v>0</v>
      </c>
      <c r="BL291" s="18" t="s">
        <v>156</v>
      </c>
      <c r="BM291" s="208" t="s">
        <v>504</v>
      </c>
    </row>
    <row r="292" s="2" customFormat="1">
      <c r="A292" s="39"/>
      <c r="B292" s="40"/>
      <c r="C292" s="41"/>
      <c r="D292" s="210" t="s">
        <v>144</v>
      </c>
      <c r="E292" s="41"/>
      <c r="F292" s="211" t="s">
        <v>503</v>
      </c>
      <c r="G292" s="41"/>
      <c r="H292" s="41"/>
      <c r="I292" s="212"/>
      <c r="J292" s="41"/>
      <c r="K292" s="41"/>
      <c r="L292" s="45"/>
      <c r="M292" s="213"/>
      <c r="N292" s="214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144</v>
      </c>
      <c r="AU292" s="18" t="s">
        <v>86</v>
      </c>
    </row>
    <row r="293" s="12" customFormat="1">
      <c r="A293" s="12"/>
      <c r="B293" s="215"/>
      <c r="C293" s="216"/>
      <c r="D293" s="210" t="s">
        <v>145</v>
      </c>
      <c r="E293" s="217" t="s">
        <v>19</v>
      </c>
      <c r="F293" s="218" t="s">
        <v>215</v>
      </c>
      <c r="G293" s="216"/>
      <c r="H293" s="219">
        <v>6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25" t="s">
        <v>145</v>
      </c>
      <c r="AU293" s="225" t="s">
        <v>86</v>
      </c>
      <c r="AV293" s="12" t="s">
        <v>86</v>
      </c>
      <c r="AW293" s="12" t="s">
        <v>37</v>
      </c>
      <c r="AX293" s="12" t="s">
        <v>84</v>
      </c>
      <c r="AY293" s="225" t="s">
        <v>137</v>
      </c>
    </row>
    <row r="294" s="2" customFormat="1" ht="16.5" customHeight="1">
      <c r="A294" s="39"/>
      <c r="B294" s="40"/>
      <c r="C294" s="265" t="s">
        <v>505</v>
      </c>
      <c r="D294" s="265" t="s">
        <v>349</v>
      </c>
      <c r="E294" s="266" t="s">
        <v>506</v>
      </c>
      <c r="F294" s="267" t="s">
        <v>507</v>
      </c>
      <c r="G294" s="268" t="s">
        <v>177</v>
      </c>
      <c r="H294" s="269">
        <v>5</v>
      </c>
      <c r="I294" s="270"/>
      <c r="J294" s="271">
        <f>ROUND(I294*H294,2)</f>
        <v>0</v>
      </c>
      <c r="K294" s="267" t="s">
        <v>188</v>
      </c>
      <c r="L294" s="272"/>
      <c r="M294" s="273" t="s">
        <v>19</v>
      </c>
      <c r="N294" s="274" t="s">
        <v>47</v>
      </c>
      <c r="O294" s="85"/>
      <c r="P294" s="206">
        <f>O294*H294</f>
        <v>0</v>
      </c>
      <c r="Q294" s="206">
        <v>0.036499999999999998</v>
      </c>
      <c r="R294" s="206">
        <f>Q294*H294</f>
        <v>0.1825</v>
      </c>
      <c r="S294" s="206">
        <v>0</v>
      </c>
      <c r="T294" s="20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08" t="s">
        <v>278</v>
      </c>
      <c r="AT294" s="208" t="s">
        <v>349</v>
      </c>
      <c r="AU294" s="208" t="s">
        <v>86</v>
      </c>
      <c r="AY294" s="18" t="s">
        <v>137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8" t="s">
        <v>84</v>
      </c>
      <c r="BK294" s="209">
        <f>ROUND(I294*H294,2)</f>
        <v>0</v>
      </c>
      <c r="BL294" s="18" t="s">
        <v>156</v>
      </c>
      <c r="BM294" s="208" t="s">
        <v>508</v>
      </c>
    </row>
    <row r="295" s="2" customFormat="1">
      <c r="A295" s="39"/>
      <c r="B295" s="40"/>
      <c r="C295" s="41"/>
      <c r="D295" s="210" t="s">
        <v>144</v>
      </c>
      <c r="E295" s="41"/>
      <c r="F295" s="211" t="s">
        <v>507</v>
      </c>
      <c r="G295" s="41"/>
      <c r="H295" s="41"/>
      <c r="I295" s="212"/>
      <c r="J295" s="41"/>
      <c r="K295" s="41"/>
      <c r="L295" s="45"/>
      <c r="M295" s="213"/>
      <c r="N295" s="214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144</v>
      </c>
      <c r="AU295" s="18" t="s">
        <v>86</v>
      </c>
    </row>
    <row r="296" s="12" customFormat="1">
      <c r="A296" s="12"/>
      <c r="B296" s="215"/>
      <c r="C296" s="216"/>
      <c r="D296" s="210" t="s">
        <v>145</v>
      </c>
      <c r="E296" s="217" t="s">
        <v>19</v>
      </c>
      <c r="F296" s="218" t="s">
        <v>136</v>
      </c>
      <c r="G296" s="216"/>
      <c r="H296" s="219">
        <v>5</v>
      </c>
      <c r="I296" s="220"/>
      <c r="J296" s="216"/>
      <c r="K296" s="216"/>
      <c r="L296" s="221"/>
      <c r="M296" s="222"/>
      <c r="N296" s="223"/>
      <c r="O296" s="223"/>
      <c r="P296" s="223"/>
      <c r="Q296" s="223"/>
      <c r="R296" s="223"/>
      <c r="S296" s="223"/>
      <c r="T296" s="224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25" t="s">
        <v>145</v>
      </c>
      <c r="AU296" s="225" t="s">
        <v>86</v>
      </c>
      <c r="AV296" s="12" t="s">
        <v>86</v>
      </c>
      <c r="AW296" s="12" t="s">
        <v>37</v>
      </c>
      <c r="AX296" s="12" t="s">
        <v>84</v>
      </c>
      <c r="AY296" s="225" t="s">
        <v>137</v>
      </c>
    </row>
    <row r="297" s="2" customFormat="1" ht="16.5" customHeight="1">
      <c r="A297" s="39"/>
      <c r="B297" s="40"/>
      <c r="C297" s="197" t="s">
        <v>509</v>
      </c>
      <c r="D297" s="197" t="s">
        <v>138</v>
      </c>
      <c r="E297" s="198" t="s">
        <v>510</v>
      </c>
      <c r="F297" s="199" t="s">
        <v>511</v>
      </c>
      <c r="G297" s="200" t="s">
        <v>281</v>
      </c>
      <c r="H297" s="201">
        <v>3</v>
      </c>
      <c r="I297" s="202"/>
      <c r="J297" s="203">
        <f>ROUND(I297*H297,2)</f>
        <v>0</v>
      </c>
      <c r="K297" s="199" t="s">
        <v>188</v>
      </c>
      <c r="L297" s="45"/>
      <c r="M297" s="204" t="s">
        <v>19</v>
      </c>
      <c r="N297" s="205" t="s">
        <v>47</v>
      </c>
      <c r="O297" s="85"/>
      <c r="P297" s="206">
        <f>O297*H297</f>
        <v>0</v>
      </c>
      <c r="Q297" s="206">
        <v>0.24127000000000001</v>
      </c>
      <c r="R297" s="206">
        <f>Q297*H297</f>
        <v>0.72381000000000006</v>
      </c>
      <c r="S297" s="206">
        <v>0</v>
      </c>
      <c r="T297" s="20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08" t="s">
        <v>156</v>
      </c>
      <c r="AT297" s="208" t="s">
        <v>138</v>
      </c>
      <c r="AU297" s="208" t="s">
        <v>86</v>
      </c>
      <c r="AY297" s="18" t="s">
        <v>137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8" t="s">
        <v>84</v>
      </c>
      <c r="BK297" s="209">
        <f>ROUND(I297*H297,2)</f>
        <v>0</v>
      </c>
      <c r="BL297" s="18" t="s">
        <v>156</v>
      </c>
      <c r="BM297" s="208" t="s">
        <v>512</v>
      </c>
    </row>
    <row r="298" s="2" customFormat="1">
      <c r="A298" s="39"/>
      <c r="B298" s="40"/>
      <c r="C298" s="41"/>
      <c r="D298" s="210" t="s">
        <v>144</v>
      </c>
      <c r="E298" s="41"/>
      <c r="F298" s="211" t="s">
        <v>513</v>
      </c>
      <c r="G298" s="41"/>
      <c r="H298" s="41"/>
      <c r="I298" s="212"/>
      <c r="J298" s="41"/>
      <c r="K298" s="41"/>
      <c r="L298" s="45"/>
      <c r="M298" s="213"/>
      <c r="N298" s="214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144</v>
      </c>
      <c r="AU298" s="18" t="s">
        <v>86</v>
      </c>
    </row>
    <row r="299" s="2" customFormat="1">
      <c r="A299" s="39"/>
      <c r="B299" s="40"/>
      <c r="C299" s="41"/>
      <c r="D299" s="238" t="s">
        <v>191</v>
      </c>
      <c r="E299" s="41"/>
      <c r="F299" s="239" t="s">
        <v>514</v>
      </c>
      <c r="G299" s="41"/>
      <c r="H299" s="41"/>
      <c r="I299" s="212"/>
      <c r="J299" s="41"/>
      <c r="K299" s="41"/>
      <c r="L299" s="45"/>
      <c r="M299" s="213"/>
      <c r="N299" s="214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191</v>
      </c>
      <c r="AU299" s="18" t="s">
        <v>86</v>
      </c>
    </row>
    <row r="300" s="12" customFormat="1">
      <c r="A300" s="12"/>
      <c r="B300" s="215"/>
      <c r="C300" s="216"/>
      <c r="D300" s="210" t="s">
        <v>145</v>
      </c>
      <c r="E300" s="217" t="s">
        <v>19</v>
      </c>
      <c r="F300" s="218" t="s">
        <v>151</v>
      </c>
      <c r="G300" s="216"/>
      <c r="H300" s="219">
        <v>3</v>
      </c>
      <c r="I300" s="220"/>
      <c r="J300" s="216"/>
      <c r="K300" s="216"/>
      <c r="L300" s="221"/>
      <c r="M300" s="222"/>
      <c r="N300" s="223"/>
      <c r="O300" s="223"/>
      <c r="P300" s="223"/>
      <c r="Q300" s="223"/>
      <c r="R300" s="223"/>
      <c r="S300" s="223"/>
      <c r="T300" s="224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25" t="s">
        <v>145</v>
      </c>
      <c r="AU300" s="225" t="s">
        <v>86</v>
      </c>
      <c r="AV300" s="12" t="s">
        <v>86</v>
      </c>
      <c r="AW300" s="12" t="s">
        <v>37</v>
      </c>
      <c r="AX300" s="12" t="s">
        <v>84</v>
      </c>
      <c r="AY300" s="225" t="s">
        <v>137</v>
      </c>
    </row>
    <row r="301" s="2" customFormat="1" ht="16.5" customHeight="1">
      <c r="A301" s="39"/>
      <c r="B301" s="40"/>
      <c r="C301" s="197" t="s">
        <v>515</v>
      </c>
      <c r="D301" s="197" t="s">
        <v>138</v>
      </c>
      <c r="E301" s="198" t="s">
        <v>516</v>
      </c>
      <c r="F301" s="199" t="s">
        <v>517</v>
      </c>
      <c r="G301" s="200" t="s">
        <v>281</v>
      </c>
      <c r="H301" s="201">
        <v>4</v>
      </c>
      <c r="I301" s="202"/>
      <c r="J301" s="203">
        <f>ROUND(I301*H301,2)</f>
        <v>0</v>
      </c>
      <c r="K301" s="199" t="s">
        <v>188</v>
      </c>
      <c r="L301" s="45"/>
      <c r="M301" s="204" t="s">
        <v>19</v>
      </c>
      <c r="N301" s="205" t="s">
        <v>47</v>
      </c>
      <c r="O301" s="85"/>
      <c r="P301" s="206">
        <f>O301*H301</f>
        <v>0</v>
      </c>
      <c r="Q301" s="206">
        <v>0.29757</v>
      </c>
      <c r="R301" s="206">
        <f>Q301*H301</f>
        <v>1.19028</v>
      </c>
      <c r="S301" s="206">
        <v>0</v>
      </c>
      <c r="T301" s="20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08" t="s">
        <v>156</v>
      </c>
      <c r="AT301" s="208" t="s">
        <v>138</v>
      </c>
      <c r="AU301" s="208" t="s">
        <v>86</v>
      </c>
      <c r="AY301" s="18" t="s">
        <v>137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8" t="s">
        <v>84</v>
      </c>
      <c r="BK301" s="209">
        <f>ROUND(I301*H301,2)</f>
        <v>0</v>
      </c>
      <c r="BL301" s="18" t="s">
        <v>156</v>
      </c>
      <c r="BM301" s="208" t="s">
        <v>518</v>
      </c>
    </row>
    <row r="302" s="2" customFormat="1">
      <c r="A302" s="39"/>
      <c r="B302" s="40"/>
      <c r="C302" s="41"/>
      <c r="D302" s="210" t="s">
        <v>144</v>
      </c>
      <c r="E302" s="41"/>
      <c r="F302" s="211" t="s">
        <v>519</v>
      </c>
      <c r="G302" s="41"/>
      <c r="H302" s="41"/>
      <c r="I302" s="212"/>
      <c r="J302" s="41"/>
      <c r="K302" s="41"/>
      <c r="L302" s="45"/>
      <c r="M302" s="213"/>
      <c r="N302" s="214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144</v>
      </c>
      <c r="AU302" s="18" t="s">
        <v>86</v>
      </c>
    </row>
    <row r="303" s="2" customFormat="1">
      <c r="A303" s="39"/>
      <c r="B303" s="40"/>
      <c r="C303" s="41"/>
      <c r="D303" s="238" t="s">
        <v>191</v>
      </c>
      <c r="E303" s="41"/>
      <c r="F303" s="239" t="s">
        <v>520</v>
      </c>
      <c r="G303" s="41"/>
      <c r="H303" s="41"/>
      <c r="I303" s="212"/>
      <c r="J303" s="41"/>
      <c r="K303" s="41"/>
      <c r="L303" s="45"/>
      <c r="M303" s="213"/>
      <c r="N303" s="214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191</v>
      </c>
      <c r="AU303" s="18" t="s">
        <v>86</v>
      </c>
    </row>
    <row r="304" s="12" customFormat="1">
      <c r="A304" s="12"/>
      <c r="B304" s="215"/>
      <c r="C304" s="216"/>
      <c r="D304" s="210" t="s">
        <v>145</v>
      </c>
      <c r="E304" s="217" t="s">
        <v>19</v>
      </c>
      <c r="F304" s="218" t="s">
        <v>156</v>
      </c>
      <c r="G304" s="216"/>
      <c r="H304" s="219">
        <v>4</v>
      </c>
      <c r="I304" s="220"/>
      <c r="J304" s="216"/>
      <c r="K304" s="216"/>
      <c r="L304" s="221"/>
      <c r="M304" s="222"/>
      <c r="N304" s="223"/>
      <c r="O304" s="223"/>
      <c r="P304" s="223"/>
      <c r="Q304" s="223"/>
      <c r="R304" s="223"/>
      <c r="S304" s="223"/>
      <c r="T304" s="224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25" t="s">
        <v>145</v>
      </c>
      <c r="AU304" s="225" t="s">
        <v>86</v>
      </c>
      <c r="AV304" s="12" t="s">
        <v>86</v>
      </c>
      <c r="AW304" s="12" t="s">
        <v>37</v>
      </c>
      <c r="AX304" s="12" t="s">
        <v>84</v>
      </c>
      <c r="AY304" s="225" t="s">
        <v>137</v>
      </c>
    </row>
    <row r="305" s="11" customFormat="1" ht="22.8" customHeight="1">
      <c r="A305" s="11"/>
      <c r="B305" s="183"/>
      <c r="C305" s="184"/>
      <c r="D305" s="185" t="s">
        <v>75</v>
      </c>
      <c r="E305" s="236" t="s">
        <v>278</v>
      </c>
      <c r="F305" s="236" t="s">
        <v>521</v>
      </c>
      <c r="G305" s="184"/>
      <c r="H305" s="184"/>
      <c r="I305" s="187"/>
      <c r="J305" s="237">
        <f>BK305</f>
        <v>0</v>
      </c>
      <c r="K305" s="184"/>
      <c r="L305" s="189"/>
      <c r="M305" s="190"/>
      <c r="N305" s="191"/>
      <c r="O305" s="191"/>
      <c r="P305" s="192">
        <f>SUM(P306:P309)</f>
        <v>0</v>
      </c>
      <c r="Q305" s="191"/>
      <c r="R305" s="192">
        <f>SUM(R306:R309)</f>
        <v>10.0992</v>
      </c>
      <c r="S305" s="191"/>
      <c r="T305" s="193">
        <f>SUM(T306:T309)</f>
        <v>0</v>
      </c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R305" s="194" t="s">
        <v>84</v>
      </c>
      <c r="AT305" s="195" t="s">
        <v>75</v>
      </c>
      <c r="AU305" s="195" t="s">
        <v>84</v>
      </c>
      <c r="AY305" s="194" t="s">
        <v>137</v>
      </c>
      <c r="BK305" s="196">
        <f>SUM(BK306:BK309)</f>
        <v>0</v>
      </c>
    </row>
    <row r="306" s="2" customFormat="1" ht="16.5" customHeight="1">
      <c r="A306" s="39"/>
      <c r="B306" s="40"/>
      <c r="C306" s="197" t="s">
        <v>522</v>
      </c>
      <c r="D306" s="197" t="s">
        <v>138</v>
      </c>
      <c r="E306" s="198" t="s">
        <v>523</v>
      </c>
      <c r="F306" s="199" t="s">
        <v>524</v>
      </c>
      <c r="G306" s="200" t="s">
        <v>177</v>
      </c>
      <c r="H306" s="201">
        <v>24</v>
      </c>
      <c r="I306" s="202"/>
      <c r="J306" s="203">
        <f>ROUND(I306*H306,2)</f>
        <v>0</v>
      </c>
      <c r="K306" s="199" t="s">
        <v>188</v>
      </c>
      <c r="L306" s="45"/>
      <c r="M306" s="204" t="s">
        <v>19</v>
      </c>
      <c r="N306" s="205" t="s">
        <v>47</v>
      </c>
      <c r="O306" s="85"/>
      <c r="P306" s="206">
        <f>O306*H306</f>
        <v>0</v>
      </c>
      <c r="Q306" s="206">
        <v>0.42080000000000001</v>
      </c>
      <c r="R306" s="206">
        <f>Q306*H306</f>
        <v>10.0992</v>
      </c>
      <c r="S306" s="206">
        <v>0</v>
      </c>
      <c r="T306" s="20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08" t="s">
        <v>156</v>
      </c>
      <c r="AT306" s="208" t="s">
        <v>138</v>
      </c>
      <c r="AU306" s="208" t="s">
        <v>86</v>
      </c>
      <c r="AY306" s="18" t="s">
        <v>137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8" t="s">
        <v>84</v>
      </c>
      <c r="BK306" s="209">
        <f>ROUND(I306*H306,2)</f>
        <v>0</v>
      </c>
      <c r="BL306" s="18" t="s">
        <v>156</v>
      </c>
      <c r="BM306" s="208" t="s">
        <v>525</v>
      </c>
    </row>
    <row r="307" s="2" customFormat="1">
      <c r="A307" s="39"/>
      <c r="B307" s="40"/>
      <c r="C307" s="41"/>
      <c r="D307" s="210" t="s">
        <v>144</v>
      </c>
      <c r="E307" s="41"/>
      <c r="F307" s="211" t="s">
        <v>524</v>
      </c>
      <c r="G307" s="41"/>
      <c r="H307" s="41"/>
      <c r="I307" s="212"/>
      <c r="J307" s="41"/>
      <c r="K307" s="41"/>
      <c r="L307" s="45"/>
      <c r="M307" s="213"/>
      <c r="N307" s="214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144</v>
      </c>
      <c r="AU307" s="18" t="s">
        <v>86</v>
      </c>
    </row>
    <row r="308" s="2" customFormat="1">
      <c r="A308" s="39"/>
      <c r="B308" s="40"/>
      <c r="C308" s="41"/>
      <c r="D308" s="238" t="s">
        <v>191</v>
      </c>
      <c r="E308" s="41"/>
      <c r="F308" s="239" t="s">
        <v>526</v>
      </c>
      <c r="G308" s="41"/>
      <c r="H308" s="41"/>
      <c r="I308" s="212"/>
      <c r="J308" s="41"/>
      <c r="K308" s="41"/>
      <c r="L308" s="45"/>
      <c r="M308" s="213"/>
      <c r="N308" s="214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191</v>
      </c>
      <c r="AU308" s="18" t="s">
        <v>86</v>
      </c>
    </row>
    <row r="309" s="12" customFormat="1">
      <c r="A309" s="12"/>
      <c r="B309" s="215"/>
      <c r="C309" s="216"/>
      <c r="D309" s="210" t="s">
        <v>145</v>
      </c>
      <c r="E309" s="217" t="s">
        <v>19</v>
      </c>
      <c r="F309" s="218" t="s">
        <v>527</v>
      </c>
      <c r="G309" s="216"/>
      <c r="H309" s="219">
        <v>24</v>
      </c>
      <c r="I309" s="220"/>
      <c r="J309" s="216"/>
      <c r="K309" s="216"/>
      <c r="L309" s="221"/>
      <c r="M309" s="222"/>
      <c r="N309" s="223"/>
      <c r="O309" s="223"/>
      <c r="P309" s="223"/>
      <c r="Q309" s="223"/>
      <c r="R309" s="223"/>
      <c r="S309" s="223"/>
      <c r="T309" s="224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25" t="s">
        <v>145</v>
      </c>
      <c r="AU309" s="225" t="s">
        <v>86</v>
      </c>
      <c r="AV309" s="12" t="s">
        <v>86</v>
      </c>
      <c r="AW309" s="12" t="s">
        <v>37</v>
      </c>
      <c r="AX309" s="12" t="s">
        <v>84</v>
      </c>
      <c r="AY309" s="225" t="s">
        <v>137</v>
      </c>
    </row>
    <row r="310" s="11" customFormat="1" ht="22.8" customHeight="1">
      <c r="A310" s="11"/>
      <c r="B310" s="183"/>
      <c r="C310" s="184"/>
      <c r="D310" s="185" t="s">
        <v>75</v>
      </c>
      <c r="E310" s="236" t="s">
        <v>213</v>
      </c>
      <c r="F310" s="236" t="s">
        <v>214</v>
      </c>
      <c r="G310" s="184"/>
      <c r="H310" s="184"/>
      <c r="I310" s="187"/>
      <c r="J310" s="237">
        <f>BK310</f>
        <v>0</v>
      </c>
      <c r="K310" s="184"/>
      <c r="L310" s="189"/>
      <c r="M310" s="190"/>
      <c r="N310" s="191"/>
      <c r="O310" s="191"/>
      <c r="P310" s="192">
        <f>SUM(P311:P329)</f>
        <v>0</v>
      </c>
      <c r="Q310" s="191"/>
      <c r="R310" s="192">
        <f>SUM(R311:R329)</f>
        <v>108.16052719999999</v>
      </c>
      <c r="S310" s="191"/>
      <c r="T310" s="193">
        <f>SUM(T311:T329)</f>
        <v>0</v>
      </c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R310" s="194" t="s">
        <v>84</v>
      </c>
      <c r="AT310" s="195" t="s">
        <v>75</v>
      </c>
      <c r="AU310" s="195" t="s">
        <v>84</v>
      </c>
      <c r="AY310" s="194" t="s">
        <v>137</v>
      </c>
      <c r="BK310" s="196">
        <f>SUM(BK311:BK329)</f>
        <v>0</v>
      </c>
    </row>
    <row r="311" s="2" customFormat="1" ht="16.5" customHeight="1">
      <c r="A311" s="39"/>
      <c r="B311" s="40"/>
      <c r="C311" s="265" t="s">
        <v>492</v>
      </c>
      <c r="D311" s="265" t="s">
        <v>349</v>
      </c>
      <c r="E311" s="266" t="s">
        <v>528</v>
      </c>
      <c r="F311" s="267" t="s">
        <v>529</v>
      </c>
      <c r="G311" s="268" t="s">
        <v>281</v>
      </c>
      <c r="H311" s="269">
        <v>15</v>
      </c>
      <c r="I311" s="270"/>
      <c r="J311" s="271">
        <f>ROUND(I311*H311,2)</f>
        <v>0</v>
      </c>
      <c r="K311" s="267" t="s">
        <v>188</v>
      </c>
      <c r="L311" s="272"/>
      <c r="M311" s="273" t="s">
        <v>19</v>
      </c>
      <c r="N311" s="274" t="s">
        <v>47</v>
      </c>
      <c r="O311" s="85"/>
      <c r="P311" s="206">
        <f>O311*H311</f>
        <v>0</v>
      </c>
      <c r="Q311" s="206">
        <v>0.0061999999999999998</v>
      </c>
      <c r="R311" s="206">
        <f>Q311*H311</f>
        <v>0.092999999999999999</v>
      </c>
      <c r="S311" s="206">
        <v>0</v>
      </c>
      <c r="T311" s="20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08" t="s">
        <v>278</v>
      </c>
      <c r="AT311" s="208" t="s">
        <v>349</v>
      </c>
      <c r="AU311" s="208" t="s">
        <v>86</v>
      </c>
      <c r="AY311" s="18" t="s">
        <v>137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8" t="s">
        <v>84</v>
      </c>
      <c r="BK311" s="209">
        <f>ROUND(I311*H311,2)</f>
        <v>0</v>
      </c>
      <c r="BL311" s="18" t="s">
        <v>156</v>
      </c>
      <c r="BM311" s="208" t="s">
        <v>530</v>
      </c>
    </row>
    <row r="312" s="2" customFormat="1">
      <c r="A312" s="39"/>
      <c r="B312" s="40"/>
      <c r="C312" s="41"/>
      <c r="D312" s="210" t="s">
        <v>144</v>
      </c>
      <c r="E312" s="41"/>
      <c r="F312" s="211" t="s">
        <v>529</v>
      </c>
      <c r="G312" s="41"/>
      <c r="H312" s="41"/>
      <c r="I312" s="212"/>
      <c r="J312" s="41"/>
      <c r="K312" s="41"/>
      <c r="L312" s="45"/>
      <c r="M312" s="213"/>
      <c r="N312" s="214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144</v>
      </c>
      <c r="AU312" s="18" t="s">
        <v>86</v>
      </c>
    </row>
    <row r="313" s="12" customFormat="1">
      <c r="A313" s="12"/>
      <c r="B313" s="215"/>
      <c r="C313" s="216"/>
      <c r="D313" s="210" t="s">
        <v>145</v>
      </c>
      <c r="E313" s="217" t="s">
        <v>19</v>
      </c>
      <c r="F313" s="218" t="s">
        <v>531</v>
      </c>
      <c r="G313" s="216"/>
      <c r="H313" s="219">
        <v>15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25" t="s">
        <v>145</v>
      </c>
      <c r="AU313" s="225" t="s">
        <v>86</v>
      </c>
      <c r="AV313" s="12" t="s">
        <v>86</v>
      </c>
      <c r="AW313" s="12" t="s">
        <v>37</v>
      </c>
      <c r="AX313" s="12" t="s">
        <v>84</v>
      </c>
      <c r="AY313" s="225" t="s">
        <v>137</v>
      </c>
    </row>
    <row r="314" s="2" customFormat="1" ht="16.5" customHeight="1">
      <c r="A314" s="39"/>
      <c r="B314" s="40"/>
      <c r="C314" s="197" t="s">
        <v>532</v>
      </c>
      <c r="D314" s="197" t="s">
        <v>138</v>
      </c>
      <c r="E314" s="198" t="s">
        <v>533</v>
      </c>
      <c r="F314" s="199" t="s">
        <v>534</v>
      </c>
      <c r="G314" s="200" t="s">
        <v>281</v>
      </c>
      <c r="H314" s="201">
        <v>15</v>
      </c>
      <c r="I314" s="202"/>
      <c r="J314" s="203">
        <f>ROUND(I314*H314,2)</f>
        <v>0</v>
      </c>
      <c r="K314" s="199" t="s">
        <v>188</v>
      </c>
      <c r="L314" s="45"/>
      <c r="M314" s="204" t="s">
        <v>19</v>
      </c>
      <c r="N314" s="205" t="s">
        <v>47</v>
      </c>
      <c r="O314" s="85"/>
      <c r="P314" s="206">
        <f>O314*H314</f>
        <v>0</v>
      </c>
      <c r="Q314" s="206">
        <v>0.040079999999999998</v>
      </c>
      <c r="R314" s="206">
        <f>Q314*H314</f>
        <v>0.60119999999999996</v>
      </c>
      <c r="S314" s="206">
        <v>0</v>
      </c>
      <c r="T314" s="20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8" t="s">
        <v>156</v>
      </c>
      <c r="AT314" s="208" t="s">
        <v>138</v>
      </c>
      <c r="AU314" s="208" t="s">
        <v>86</v>
      </c>
      <c r="AY314" s="18" t="s">
        <v>137</v>
      </c>
      <c r="BE314" s="209">
        <f>IF(N314="základní",J314,0)</f>
        <v>0</v>
      </c>
      <c r="BF314" s="209">
        <f>IF(N314="snížená",J314,0)</f>
        <v>0</v>
      </c>
      <c r="BG314" s="209">
        <f>IF(N314="zákl. přenesená",J314,0)</f>
        <v>0</v>
      </c>
      <c r="BH314" s="209">
        <f>IF(N314="sníž. přenesená",J314,0)</f>
        <v>0</v>
      </c>
      <c r="BI314" s="209">
        <f>IF(N314="nulová",J314,0)</f>
        <v>0</v>
      </c>
      <c r="BJ314" s="18" t="s">
        <v>84</v>
      </c>
      <c r="BK314" s="209">
        <f>ROUND(I314*H314,2)</f>
        <v>0</v>
      </c>
      <c r="BL314" s="18" t="s">
        <v>156</v>
      </c>
      <c r="BM314" s="208" t="s">
        <v>535</v>
      </c>
    </row>
    <row r="315" s="2" customFormat="1">
      <c r="A315" s="39"/>
      <c r="B315" s="40"/>
      <c r="C315" s="41"/>
      <c r="D315" s="210" t="s">
        <v>144</v>
      </c>
      <c r="E315" s="41"/>
      <c r="F315" s="211" t="s">
        <v>534</v>
      </c>
      <c r="G315" s="41"/>
      <c r="H315" s="41"/>
      <c r="I315" s="212"/>
      <c r="J315" s="41"/>
      <c r="K315" s="41"/>
      <c r="L315" s="45"/>
      <c r="M315" s="213"/>
      <c r="N315" s="214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144</v>
      </c>
      <c r="AU315" s="18" t="s">
        <v>86</v>
      </c>
    </row>
    <row r="316" s="2" customFormat="1">
      <c r="A316" s="39"/>
      <c r="B316" s="40"/>
      <c r="C316" s="41"/>
      <c r="D316" s="238" t="s">
        <v>191</v>
      </c>
      <c r="E316" s="41"/>
      <c r="F316" s="239" t="s">
        <v>536</v>
      </c>
      <c r="G316" s="41"/>
      <c r="H316" s="41"/>
      <c r="I316" s="212"/>
      <c r="J316" s="41"/>
      <c r="K316" s="41"/>
      <c r="L316" s="45"/>
      <c r="M316" s="213"/>
      <c r="N316" s="214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191</v>
      </c>
      <c r="AU316" s="18" t="s">
        <v>86</v>
      </c>
    </row>
    <row r="317" s="12" customFormat="1">
      <c r="A317" s="12"/>
      <c r="B317" s="215"/>
      <c r="C317" s="216"/>
      <c r="D317" s="210" t="s">
        <v>145</v>
      </c>
      <c r="E317" s="217" t="s">
        <v>19</v>
      </c>
      <c r="F317" s="218" t="s">
        <v>531</v>
      </c>
      <c r="G317" s="216"/>
      <c r="H317" s="219">
        <v>15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25" t="s">
        <v>145</v>
      </c>
      <c r="AU317" s="225" t="s">
        <v>86</v>
      </c>
      <c r="AV317" s="12" t="s">
        <v>86</v>
      </c>
      <c r="AW317" s="12" t="s">
        <v>37</v>
      </c>
      <c r="AX317" s="12" t="s">
        <v>84</v>
      </c>
      <c r="AY317" s="225" t="s">
        <v>137</v>
      </c>
    </row>
    <row r="318" s="2" customFormat="1" ht="16.5" customHeight="1">
      <c r="A318" s="39"/>
      <c r="B318" s="40"/>
      <c r="C318" s="265" t="s">
        <v>537</v>
      </c>
      <c r="D318" s="265" t="s">
        <v>349</v>
      </c>
      <c r="E318" s="266" t="s">
        <v>538</v>
      </c>
      <c r="F318" s="267" t="s">
        <v>539</v>
      </c>
      <c r="G318" s="268" t="s">
        <v>281</v>
      </c>
      <c r="H318" s="269">
        <v>470</v>
      </c>
      <c r="I318" s="270"/>
      <c r="J318" s="271">
        <f>ROUND(I318*H318,2)</f>
        <v>0</v>
      </c>
      <c r="K318" s="267" t="s">
        <v>188</v>
      </c>
      <c r="L318" s="272"/>
      <c r="M318" s="273" t="s">
        <v>19</v>
      </c>
      <c r="N318" s="274" t="s">
        <v>47</v>
      </c>
      <c r="O318" s="85"/>
      <c r="P318" s="206">
        <f>O318*H318</f>
        <v>0</v>
      </c>
      <c r="Q318" s="206">
        <v>0.044999999999999998</v>
      </c>
      <c r="R318" s="206">
        <f>Q318*H318</f>
        <v>21.149999999999999</v>
      </c>
      <c r="S318" s="206">
        <v>0</v>
      </c>
      <c r="T318" s="20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08" t="s">
        <v>278</v>
      </c>
      <c r="AT318" s="208" t="s">
        <v>349</v>
      </c>
      <c r="AU318" s="208" t="s">
        <v>86</v>
      </c>
      <c r="AY318" s="18" t="s">
        <v>137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18" t="s">
        <v>84</v>
      </c>
      <c r="BK318" s="209">
        <f>ROUND(I318*H318,2)</f>
        <v>0</v>
      </c>
      <c r="BL318" s="18" t="s">
        <v>156</v>
      </c>
      <c r="BM318" s="208" t="s">
        <v>540</v>
      </c>
    </row>
    <row r="319" s="2" customFormat="1">
      <c r="A319" s="39"/>
      <c r="B319" s="40"/>
      <c r="C319" s="41"/>
      <c r="D319" s="210" t="s">
        <v>144</v>
      </c>
      <c r="E319" s="41"/>
      <c r="F319" s="211" t="s">
        <v>539</v>
      </c>
      <c r="G319" s="41"/>
      <c r="H319" s="41"/>
      <c r="I319" s="212"/>
      <c r="J319" s="41"/>
      <c r="K319" s="41"/>
      <c r="L319" s="45"/>
      <c r="M319" s="213"/>
      <c r="N319" s="214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144</v>
      </c>
      <c r="AU319" s="18" t="s">
        <v>86</v>
      </c>
    </row>
    <row r="320" s="15" customFormat="1">
      <c r="A320" s="15"/>
      <c r="B320" s="255"/>
      <c r="C320" s="256"/>
      <c r="D320" s="210" t="s">
        <v>145</v>
      </c>
      <c r="E320" s="257" t="s">
        <v>19</v>
      </c>
      <c r="F320" s="258" t="s">
        <v>541</v>
      </c>
      <c r="G320" s="256"/>
      <c r="H320" s="257" t="s">
        <v>19</v>
      </c>
      <c r="I320" s="259"/>
      <c r="J320" s="256"/>
      <c r="K320" s="256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145</v>
      </c>
      <c r="AU320" s="264" t="s">
        <v>86</v>
      </c>
      <c r="AV320" s="15" t="s">
        <v>84</v>
      </c>
      <c r="AW320" s="15" t="s">
        <v>37</v>
      </c>
      <c r="AX320" s="15" t="s">
        <v>76</v>
      </c>
      <c r="AY320" s="264" t="s">
        <v>137</v>
      </c>
    </row>
    <row r="321" s="12" customFormat="1">
      <c r="A321" s="12"/>
      <c r="B321" s="215"/>
      <c r="C321" s="216"/>
      <c r="D321" s="210" t="s">
        <v>145</v>
      </c>
      <c r="E321" s="217" t="s">
        <v>19</v>
      </c>
      <c r="F321" s="218" t="s">
        <v>542</v>
      </c>
      <c r="G321" s="216"/>
      <c r="H321" s="219">
        <v>470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25" t="s">
        <v>145</v>
      </c>
      <c r="AU321" s="225" t="s">
        <v>86</v>
      </c>
      <c r="AV321" s="12" t="s">
        <v>86</v>
      </c>
      <c r="AW321" s="12" t="s">
        <v>37</v>
      </c>
      <c r="AX321" s="12" t="s">
        <v>84</v>
      </c>
      <c r="AY321" s="225" t="s">
        <v>137</v>
      </c>
    </row>
    <row r="322" s="2" customFormat="1" ht="16.5" customHeight="1">
      <c r="A322" s="39"/>
      <c r="B322" s="40"/>
      <c r="C322" s="197" t="s">
        <v>543</v>
      </c>
      <c r="D322" s="197" t="s">
        <v>138</v>
      </c>
      <c r="E322" s="198" t="s">
        <v>544</v>
      </c>
      <c r="F322" s="199" t="s">
        <v>545</v>
      </c>
      <c r="G322" s="200" t="s">
        <v>281</v>
      </c>
      <c r="H322" s="201">
        <v>470</v>
      </c>
      <c r="I322" s="202"/>
      <c r="J322" s="203">
        <f>ROUND(I322*H322,2)</f>
        <v>0</v>
      </c>
      <c r="K322" s="199" t="s">
        <v>188</v>
      </c>
      <c r="L322" s="45"/>
      <c r="M322" s="204" t="s">
        <v>19</v>
      </c>
      <c r="N322" s="205" t="s">
        <v>47</v>
      </c>
      <c r="O322" s="85"/>
      <c r="P322" s="206">
        <f>O322*H322</f>
        <v>0</v>
      </c>
      <c r="Q322" s="206">
        <v>0.12949959999999999</v>
      </c>
      <c r="R322" s="206">
        <f>Q322*H322</f>
        <v>60.864811999999993</v>
      </c>
      <c r="S322" s="206">
        <v>0</v>
      </c>
      <c r="T322" s="20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08" t="s">
        <v>156</v>
      </c>
      <c r="AT322" s="208" t="s">
        <v>138</v>
      </c>
      <c r="AU322" s="208" t="s">
        <v>86</v>
      </c>
      <c r="AY322" s="18" t="s">
        <v>137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18" t="s">
        <v>84</v>
      </c>
      <c r="BK322" s="209">
        <f>ROUND(I322*H322,2)</f>
        <v>0</v>
      </c>
      <c r="BL322" s="18" t="s">
        <v>156</v>
      </c>
      <c r="BM322" s="208" t="s">
        <v>546</v>
      </c>
    </row>
    <row r="323" s="2" customFormat="1">
      <c r="A323" s="39"/>
      <c r="B323" s="40"/>
      <c r="C323" s="41"/>
      <c r="D323" s="210" t="s">
        <v>144</v>
      </c>
      <c r="E323" s="41"/>
      <c r="F323" s="211" t="s">
        <v>547</v>
      </c>
      <c r="G323" s="41"/>
      <c r="H323" s="41"/>
      <c r="I323" s="212"/>
      <c r="J323" s="41"/>
      <c r="K323" s="41"/>
      <c r="L323" s="45"/>
      <c r="M323" s="213"/>
      <c r="N323" s="214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144</v>
      </c>
      <c r="AU323" s="18" t="s">
        <v>86</v>
      </c>
    </row>
    <row r="324" s="2" customFormat="1">
      <c r="A324" s="39"/>
      <c r="B324" s="40"/>
      <c r="C324" s="41"/>
      <c r="D324" s="238" t="s">
        <v>191</v>
      </c>
      <c r="E324" s="41"/>
      <c r="F324" s="239" t="s">
        <v>548</v>
      </c>
      <c r="G324" s="41"/>
      <c r="H324" s="41"/>
      <c r="I324" s="212"/>
      <c r="J324" s="41"/>
      <c r="K324" s="41"/>
      <c r="L324" s="45"/>
      <c r="M324" s="213"/>
      <c r="N324" s="214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191</v>
      </c>
      <c r="AU324" s="18" t="s">
        <v>86</v>
      </c>
    </row>
    <row r="325" s="12" customFormat="1">
      <c r="A325" s="12"/>
      <c r="B325" s="215"/>
      <c r="C325" s="216"/>
      <c r="D325" s="210" t="s">
        <v>145</v>
      </c>
      <c r="E325" s="217" t="s">
        <v>19</v>
      </c>
      <c r="F325" s="218" t="s">
        <v>542</v>
      </c>
      <c r="G325" s="216"/>
      <c r="H325" s="219">
        <v>470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5" t="s">
        <v>145</v>
      </c>
      <c r="AU325" s="225" t="s">
        <v>86</v>
      </c>
      <c r="AV325" s="12" t="s">
        <v>86</v>
      </c>
      <c r="AW325" s="12" t="s">
        <v>37</v>
      </c>
      <c r="AX325" s="12" t="s">
        <v>84</v>
      </c>
      <c r="AY325" s="225" t="s">
        <v>137</v>
      </c>
    </row>
    <row r="326" s="2" customFormat="1" ht="16.5" customHeight="1">
      <c r="A326" s="39"/>
      <c r="B326" s="40"/>
      <c r="C326" s="197" t="s">
        <v>549</v>
      </c>
      <c r="D326" s="197" t="s">
        <v>138</v>
      </c>
      <c r="E326" s="198" t="s">
        <v>550</v>
      </c>
      <c r="F326" s="199" t="s">
        <v>551</v>
      </c>
      <c r="G326" s="200" t="s">
        <v>295</v>
      </c>
      <c r="H326" s="201">
        <v>11.279999999999999</v>
      </c>
      <c r="I326" s="202"/>
      <c r="J326" s="203">
        <f>ROUND(I326*H326,2)</f>
        <v>0</v>
      </c>
      <c r="K326" s="199" t="s">
        <v>188</v>
      </c>
      <c r="L326" s="45"/>
      <c r="M326" s="204" t="s">
        <v>19</v>
      </c>
      <c r="N326" s="205" t="s">
        <v>47</v>
      </c>
      <c r="O326" s="85"/>
      <c r="P326" s="206">
        <f>O326*H326</f>
        <v>0</v>
      </c>
      <c r="Q326" s="206">
        <v>2.2563399999999998</v>
      </c>
      <c r="R326" s="206">
        <f>Q326*H326</f>
        <v>25.451515199999996</v>
      </c>
      <c r="S326" s="206">
        <v>0</v>
      </c>
      <c r="T326" s="20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08" t="s">
        <v>156</v>
      </c>
      <c r="AT326" s="208" t="s">
        <v>138</v>
      </c>
      <c r="AU326" s="208" t="s">
        <v>86</v>
      </c>
      <c r="AY326" s="18" t="s">
        <v>137</v>
      </c>
      <c r="BE326" s="209">
        <f>IF(N326="základní",J326,0)</f>
        <v>0</v>
      </c>
      <c r="BF326" s="209">
        <f>IF(N326="snížená",J326,0)</f>
        <v>0</v>
      </c>
      <c r="BG326" s="209">
        <f>IF(N326="zákl. přenesená",J326,0)</f>
        <v>0</v>
      </c>
      <c r="BH326" s="209">
        <f>IF(N326="sníž. přenesená",J326,0)</f>
        <v>0</v>
      </c>
      <c r="BI326" s="209">
        <f>IF(N326="nulová",J326,0)</f>
        <v>0</v>
      </c>
      <c r="BJ326" s="18" t="s">
        <v>84</v>
      </c>
      <c r="BK326" s="209">
        <f>ROUND(I326*H326,2)</f>
        <v>0</v>
      </c>
      <c r="BL326" s="18" t="s">
        <v>156</v>
      </c>
      <c r="BM326" s="208" t="s">
        <v>552</v>
      </c>
    </row>
    <row r="327" s="2" customFormat="1">
      <c r="A327" s="39"/>
      <c r="B327" s="40"/>
      <c r="C327" s="41"/>
      <c r="D327" s="210" t="s">
        <v>144</v>
      </c>
      <c r="E327" s="41"/>
      <c r="F327" s="211" t="s">
        <v>553</v>
      </c>
      <c r="G327" s="41"/>
      <c r="H327" s="41"/>
      <c r="I327" s="212"/>
      <c r="J327" s="41"/>
      <c r="K327" s="41"/>
      <c r="L327" s="45"/>
      <c r="M327" s="213"/>
      <c r="N327" s="214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144</v>
      </c>
      <c r="AU327" s="18" t="s">
        <v>86</v>
      </c>
    </row>
    <row r="328" s="2" customFormat="1">
      <c r="A328" s="39"/>
      <c r="B328" s="40"/>
      <c r="C328" s="41"/>
      <c r="D328" s="238" t="s">
        <v>191</v>
      </c>
      <c r="E328" s="41"/>
      <c r="F328" s="239" t="s">
        <v>554</v>
      </c>
      <c r="G328" s="41"/>
      <c r="H328" s="41"/>
      <c r="I328" s="212"/>
      <c r="J328" s="41"/>
      <c r="K328" s="41"/>
      <c r="L328" s="45"/>
      <c r="M328" s="213"/>
      <c r="N328" s="214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191</v>
      </c>
      <c r="AU328" s="18" t="s">
        <v>86</v>
      </c>
    </row>
    <row r="329" s="12" customFormat="1">
      <c r="A329" s="12"/>
      <c r="B329" s="215"/>
      <c r="C329" s="216"/>
      <c r="D329" s="210" t="s">
        <v>145</v>
      </c>
      <c r="E329" s="217" t="s">
        <v>19</v>
      </c>
      <c r="F329" s="218" t="s">
        <v>555</v>
      </c>
      <c r="G329" s="216"/>
      <c r="H329" s="219">
        <v>11.279999999999999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25" t="s">
        <v>145</v>
      </c>
      <c r="AU329" s="225" t="s">
        <v>86</v>
      </c>
      <c r="AV329" s="12" t="s">
        <v>86</v>
      </c>
      <c r="AW329" s="12" t="s">
        <v>37</v>
      </c>
      <c r="AX329" s="12" t="s">
        <v>84</v>
      </c>
      <c r="AY329" s="225" t="s">
        <v>137</v>
      </c>
    </row>
    <row r="330" s="11" customFormat="1" ht="22.8" customHeight="1">
      <c r="A330" s="11"/>
      <c r="B330" s="183"/>
      <c r="C330" s="184"/>
      <c r="D330" s="185" t="s">
        <v>75</v>
      </c>
      <c r="E330" s="236" t="s">
        <v>556</v>
      </c>
      <c r="F330" s="236" t="s">
        <v>557</v>
      </c>
      <c r="G330" s="184"/>
      <c r="H330" s="184"/>
      <c r="I330" s="187"/>
      <c r="J330" s="237">
        <f>BK330</f>
        <v>0</v>
      </c>
      <c r="K330" s="184"/>
      <c r="L330" s="189"/>
      <c r="M330" s="190"/>
      <c r="N330" s="191"/>
      <c r="O330" s="191"/>
      <c r="P330" s="192">
        <f>SUM(P331:P379)</f>
        <v>0</v>
      </c>
      <c r="Q330" s="191"/>
      <c r="R330" s="192">
        <f>SUM(R331:R379)</f>
        <v>0</v>
      </c>
      <c r="S330" s="191"/>
      <c r="T330" s="193">
        <f>SUM(T331:T379)</f>
        <v>0</v>
      </c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R330" s="194" t="s">
        <v>84</v>
      </c>
      <c r="AT330" s="195" t="s">
        <v>75</v>
      </c>
      <c r="AU330" s="195" t="s">
        <v>84</v>
      </c>
      <c r="AY330" s="194" t="s">
        <v>137</v>
      </c>
      <c r="BK330" s="196">
        <f>SUM(BK331:BK379)</f>
        <v>0</v>
      </c>
    </row>
    <row r="331" s="2" customFormat="1" ht="16.5" customHeight="1">
      <c r="A331" s="39"/>
      <c r="B331" s="40"/>
      <c r="C331" s="197" t="s">
        <v>467</v>
      </c>
      <c r="D331" s="197" t="s">
        <v>138</v>
      </c>
      <c r="E331" s="198" t="s">
        <v>558</v>
      </c>
      <c r="F331" s="199" t="s">
        <v>559</v>
      </c>
      <c r="G331" s="200" t="s">
        <v>319</v>
      </c>
      <c r="H331" s="201">
        <v>821.72000000000003</v>
      </c>
      <c r="I331" s="202"/>
      <c r="J331" s="203">
        <f>ROUND(I331*H331,2)</f>
        <v>0</v>
      </c>
      <c r="K331" s="199" t="s">
        <v>188</v>
      </c>
      <c r="L331" s="45"/>
      <c r="M331" s="204" t="s">
        <v>19</v>
      </c>
      <c r="N331" s="205" t="s">
        <v>47</v>
      </c>
      <c r="O331" s="85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08" t="s">
        <v>156</v>
      </c>
      <c r="AT331" s="208" t="s">
        <v>138</v>
      </c>
      <c r="AU331" s="208" t="s">
        <v>86</v>
      </c>
      <c r="AY331" s="18" t="s">
        <v>137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8" t="s">
        <v>84</v>
      </c>
      <c r="BK331" s="209">
        <f>ROUND(I331*H331,2)</f>
        <v>0</v>
      </c>
      <c r="BL331" s="18" t="s">
        <v>156</v>
      </c>
      <c r="BM331" s="208" t="s">
        <v>560</v>
      </c>
    </row>
    <row r="332" s="2" customFormat="1">
      <c r="A332" s="39"/>
      <c r="B332" s="40"/>
      <c r="C332" s="41"/>
      <c r="D332" s="210" t="s">
        <v>144</v>
      </c>
      <c r="E332" s="41"/>
      <c r="F332" s="211" t="s">
        <v>561</v>
      </c>
      <c r="G332" s="41"/>
      <c r="H332" s="41"/>
      <c r="I332" s="212"/>
      <c r="J332" s="41"/>
      <c r="K332" s="41"/>
      <c r="L332" s="45"/>
      <c r="M332" s="213"/>
      <c r="N332" s="214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144</v>
      </c>
      <c r="AU332" s="18" t="s">
        <v>86</v>
      </c>
    </row>
    <row r="333" s="2" customFormat="1">
      <c r="A333" s="39"/>
      <c r="B333" s="40"/>
      <c r="C333" s="41"/>
      <c r="D333" s="238" t="s">
        <v>191</v>
      </c>
      <c r="E333" s="41"/>
      <c r="F333" s="239" t="s">
        <v>562</v>
      </c>
      <c r="G333" s="41"/>
      <c r="H333" s="41"/>
      <c r="I333" s="212"/>
      <c r="J333" s="41"/>
      <c r="K333" s="41"/>
      <c r="L333" s="45"/>
      <c r="M333" s="213"/>
      <c r="N333" s="214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191</v>
      </c>
      <c r="AU333" s="18" t="s">
        <v>86</v>
      </c>
    </row>
    <row r="334" s="12" customFormat="1">
      <c r="A334" s="12"/>
      <c r="B334" s="215"/>
      <c r="C334" s="216"/>
      <c r="D334" s="210" t="s">
        <v>145</v>
      </c>
      <c r="E334" s="217" t="s">
        <v>19</v>
      </c>
      <c r="F334" s="218" t="s">
        <v>563</v>
      </c>
      <c r="G334" s="216"/>
      <c r="H334" s="219">
        <v>408.81999999999999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25" t="s">
        <v>145</v>
      </c>
      <c r="AU334" s="225" t="s">
        <v>86</v>
      </c>
      <c r="AV334" s="12" t="s">
        <v>86</v>
      </c>
      <c r="AW334" s="12" t="s">
        <v>37</v>
      </c>
      <c r="AX334" s="12" t="s">
        <v>76</v>
      </c>
      <c r="AY334" s="225" t="s">
        <v>137</v>
      </c>
    </row>
    <row r="335" s="12" customFormat="1">
      <c r="A335" s="12"/>
      <c r="B335" s="215"/>
      <c r="C335" s="216"/>
      <c r="D335" s="210" t="s">
        <v>145</v>
      </c>
      <c r="E335" s="217" t="s">
        <v>19</v>
      </c>
      <c r="F335" s="218" t="s">
        <v>564</v>
      </c>
      <c r="G335" s="216"/>
      <c r="H335" s="219">
        <v>412.89999999999998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25" t="s">
        <v>145</v>
      </c>
      <c r="AU335" s="225" t="s">
        <v>86</v>
      </c>
      <c r="AV335" s="12" t="s">
        <v>86</v>
      </c>
      <c r="AW335" s="12" t="s">
        <v>37</v>
      </c>
      <c r="AX335" s="12" t="s">
        <v>76</v>
      </c>
      <c r="AY335" s="225" t="s">
        <v>137</v>
      </c>
    </row>
    <row r="336" s="14" customFormat="1">
      <c r="A336" s="14"/>
      <c r="B336" s="244"/>
      <c r="C336" s="245"/>
      <c r="D336" s="210" t="s">
        <v>145</v>
      </c>
      <c r="E336" s="246" t="s">
        <v>19</v>
      </c>
      <c r="F336" s="247" t="s">
        <v>257</v>
      </c>
      <c r="G336" s="245"/>
      <c r="H336" s="248">
        <v>821.72000000000003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145</v>
      </c>
      <c r="AU336" s="254" t="s">
        <v>86</v>
      </c>
      <c r="AV336" s="14" t="s">
        <v>156</v>
      </c>
      <c r="AW336" s="14" t="s">
        <v>37</v>
      </c>
      <c r="AX336" s="14" t="s">
        <v>84</v>
      </c>
      <c r="AY336" s="254" t="s">
        <v>137</v>
      </c>
    </row>
    <row r="337" s="2" customFormat="1" ht="16.5" customHeight="1">
      <c r="A337" s="39"/>
      <c r="B337" s="40"/>
      <c r="C337" s="197" t="s">
        <v>565</v>
      </c>
      <c r="D337" s="197" t="s">
        <v>138</v>
      </c>
      <c r="E337" s="198" t="s">
        <v>566</v>
      </c>
      <c r="F337" s="199" t="s">
        <v>567</v>
      </c>
      <c r="G337" s="200" t="s">
        <v>319</v>
      </c>
      <c r="H337" s="201">
        <v>8217.2000000000007</v>
      </c>
      <c r="I337" s="202"/>
      <c r="J337" s="203">
        <f>ROUND(I337*H337,2)</f>
        <v>0</v>
      </c>
      <c r="K337" s="199" t="s">
        <v>188</v>
      </c>
      <c r="L337" s="45"/>
      <c r="M337" s="204" t="s">
        <v>19</v>
      </c>
      <c r="N337" s="205" t="s">
        <v>47</v>
      </c>
      <c r="O337" s="85"/>
      <c r="P337" s="206">
        <f>O337*H337</f>
        <v>0</v>
      </c>
      <c r="Q337" s="206">
        <v>0</v>
      </c>
      <c r="R337" s="206">
        <f>Q337*H337</f>
        <v>0</v>
      </c>
      <c r="S337" s="206">
        <v>0</v>
      </c>
      <c r="T337" s="20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08" t="s">
        <v>156</v>
      </c>
      <c r="AT337" s="208" t="s">
        <v>138</v>
      </c>
      <c r="AU337" s="208" t="s">
        <v>86</v>
      </c>
      <c r="AY337" s="18" t="s">
        <v>137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18" t="s">
        <v>84</v>
      </c>
      <c r="BK337" s="209">
        <f>ROUND(I337*H337,2)</f>
        <v>0</v>
      </c>
      <c r="BL337" s="18" t="s">
        <v>156</v>
      </c>
      <c r="BM337" s="208" t="s">
        <v>568</v>
      </c>
    </row>
    <row r="338" s="2" customFormat="1">
      <c r="A338" s="39"/>
      <c r="B338" s="40"/>
      <c r="C338" s="41"/>
      <c r="D338" s="210" t="s">
        <v>144</v>
      </c>
      <c r="E338" s="41"/>
      <c r="F338" s="211" t="s">
        <v>569</v>
      </c>
      <c r="G338" s="41"/>
      <c r="H338" s="41"/>
      <c r="I338" s="212"/>
      <c r="J338" s="41"/>
      <c r="K338" s="41"/>
      <c r="L338" s="45"/>
      <c r="M338" s="213"/>
      <c r="N338" s="214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144</v>
      </c>
      <c r="AU338" s="18" t="s">
        <v>86</v>
      </c>
    </row>
    <row r="339" s="2" customFormat="1">
      <c r="A339" s="39"/>
      <c r="B339" s="40"/>
      <c r="C339" s="41"/>
      <c r="D339" s="238" t="s">
        <v>191</v>
      </c>
      <c r="E339" s="41"/>
      <c r="F339" s="239" t="s">
        <v>570</v>
      </c>
      <c r="G339" s="41"/>
      <c r="H339" s="41"/>
      <c r="I339" s="212"/>
      <c r="J339" s="41"/>
      <c r="K339" s="41"/>
      <c r="L339" s="45"/>
      <c r="M339" s="213"/>
      <c r="N339" s="214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191</v>
      </c>
      <c r="AU339" s="18" t="s">
        <v>86</v>
      </c>
    </row>
    <row r="340" s="12" customFormat="1">
      <c r="A340" s="12"/>
      <c r="B340" s="215"/>
      <c r="C340" s="216"/>
      <c r="D340" s="210" t="s">
        <v>145</v>
      </c>
      <c r="E340" s="217" t="s">
        <v>19</v>
      </c>
      <c r="F340" s="218" t="s">
        <v>571</v>
      </c>
      <c r="G340" s="216"/>
      <c r="H340" s="219">
        <v>8217.2000000000007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25" t="s">
        <v>145</v>
      </c>
      <c r="AU340" s="225" t="s">
        <v>86</v>
      </c>
      <c r="AV340" s="12" t="s">
        <v>86</v>
      </c>
      <c r="AW340" s="12" t="s">
        <v>37</v>
      </c>
      <c r="AX340" s="12" t="s">
        <v>84</v>
      </c>
      <c r="AY340" s="225" t="s">
        <v>137</v>
      </c>
    </row>
    <row r="341" s="2" customFormat="1" ht="16.5" customHeight="1">
      <c r="A341" s="39"/>
      <c r="B341" s="40"/>
      <c r="C341" s="197" t="s">
        <v>572</v>
      </c>
      <c r="D341" s="197" t="s">
        <v>138</v>
      </c>
      <c r="E341" s="198" t="s">
        <v>573</v>
      </c>
      <c r="F341" s="199" t="s">
        <v>574</v>
      </c>
      <c r="G341" s="200" t="s">
        <v>319</v>
      </c>
      <c r="H341" s="201">
        <v>777.56500000000005</v>
      </c>
      <c r="I341" s="202"/>
      <c r="J341" s="203">
        <f>ROUND(I341*H341,2)</f>
        <v>0</v>
      </c>
      <c r="K341" s="199" t="s">
        <v>188</v>
      </c>
      <c r="L341" s="45"/>
      <c r="M341" s="204" t="s">
        <v>19</v>
      </c>
      <c r="N341" s="205" t="s">
        <v>47</v>
      </c>
      <c r="O341" s="85"/>
      <c r="P341" s="206">
        <f>O341*H341</f>
        <v>0</v>
      </c>
      <c r="Q341" s="206">
        <v>0</v>
      </c>
      <c r="R341" s="206">
        <f>Q341*H341</f>
        <v>0</v>
      </c>
      <c r="S341" s="206">
        <v>0</v>
      </c>
      <c r="T341" s="20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08" t="s">
        <v>156</v>
      </c>
      <c r="AT341" s="208" t="s">
        <v>138</v>
      </c>
      <c r="AU341" s="208" t="s">
        <v>86</v>
      </c>
      <c r="AY341" s="18" t="s">
        <v>137</v>
      </c>
      <c r="BE341" s="209">
        <f>IF(N341="základní",J341,0)</f>
        <v>0</v>
      </c>
      <c r="BF341" s="209">
        <f>IF(N341="snížená",J341,0)</f>
        <v>0</v>
      </c>
      <c r="BG341" s="209">
        <f>IF(N341="zákl. přenesená",J341,0)</f>
        <v>0</v>
      </c>
      <c r="BH341" s="209">
        <f>IF(N341="sníž. přenesená",J341,0)</f>
        <v>0</v>
      </c>
      <c r="BI341" s="209">
        <f>IF(N341="nulová",J341,0)</f>
        <v>0</v>
      </c>
      <c r="BJ341" s="18" t="s">
        <v>84</v>
      </c>
      <c r="BK341" s="209">
        <f>ROUND(I341*H341,2)</f>
        <v>0</v>
      </c>
      <c r="BL341" s="18" t="s">
        <v>156</v>
      </c>
      <c r="BM341" s="208" t="s">
        <v>575</v>
      </c>
    </row>
    <row r="342" s="2" customFormat="1">
      <c r="A342" s="39"/>
      <c r="B342" s="40"/>
      <c r="C342" s="41"/>
      <c r="D342" s="210" t="s">
        <v>144</v>
      </c>
      <c r="E342" s="41"/>
      <c r="F342" s="211" t="s">
        <v>576</v>
      </c>
      <c r="G342" s="41"/>
      <c r="H342" s="41"/>
      <c r="I342" s="212"/>
      <c r="J342" s="41"/>
      <c r="K342" s="41"/>
      <c r="L342" s="45"/>
      <c r="M342" s="213"/>
      <c r="N342" s="214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144</v>
      </c>
      <c r="AU342" s="18" t="s">
        <v>86</v>
      </c>
    </row>
    <row r="343" s="2" customFormat="1">
      <c r="A343" s="39"/>
      <c r="B343" s="40"/>
      <c r="C343" s="41"/>
      <c r="D343" s="238" t="s">
        <v>191</v>
      </c>
      <c r="E343" s="41"/>
      <c r="F343" s="239" t="s">
        <v>577</v>
      </c>
      <c r="G343" s="41"/>
      <c r="H343" s="41"/>
      <c r="I343" s="212"/>
      <c r="J343" s="41"/>
      <c r="K343" s="41"/>
      <c r="L343" s="45"/>
      <c r="M343" s="213"/>
      <c r="N343" s="214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191</v>
      </c>
      <c r="AU343" s="18" t="s">
        <v>86</v>
      </c>
    </row>
    <row r="344" s="12" customFormat="1">
      <c r="A344" s="12"/>
      <c r="B344" s="215"/>
      <c r="C344" s="216"/>
      <c r="D344" s="210" t="s">
        <v>145</v>
      </c>
      <c r="E344" s="217" t="s">
        <v>19</v>
      </c>
      <c r="F344" s="218" t="s">
        <v>578</v>
      </c>
      <c r="G344" s="216"/>
      <c r="H344" s="219">
        <v>15.5</v>
      </c>
      <c r="I344" s="220"/>
      <c r="J344" s="216"/>
      <c r="K344" s="216"/>
      <c r="L344" s="221"/>
      <c r="M344" s="222"/>
      <c r="N344" s="223"/>
      <c r="O344" s="223"/>
      <c r="P344" s="223"/>
      <c r="Q344" s="223"/>
      <c r="R344" s="223"/>
      <c r="S344" s="223"/>
      <c r="T344" s="224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25" t="s">
        <v>145</v>
      </c>
      <c r="AU344" s="225" t="s">
        <v>86</v>
      </c>
      <c r="AV344" s="12" t="s">
        <v>86</v>
      </c>
      <c r="AW344" s="12" t="s">
        <v>37</v>
      </c>
      <c r="AX344" s="12" t="s">
        <v>76</v>
      </c>
      <c r="AY344" s="225" t="s">
        <v>137</v>
      </c>
    </row>
    <row r="345" s="12" customFormat="1">
      <c r="A345" s="12"/>
      <c r="B345" s="215"/>
      <c r="C345" s="216"/>
      <c r="D345" s="210" t="s">
        <v>145</v>
      </c>
      <c r="E345" s="217" t="s">
        <v>19</v>
      </c>
      <c r="F345" s="218" t="s">
        <v>579</v>
      </c>
      <c r="G345" s="216"/>
      <c r="H345" s="219">
        <v>632.125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25" t="s">
        <v>145</v>
      </c>
      <c r="AU345" s="225" t="s">
        <v>86</v>
      </c>
      <c r="AV345" s="12" t="s">
        <v>86</v>
      </c>
      <c r="AW345" s="12" t="s">
        <v>37</v>
      </c>
      <c r="AX345" s="12" t="s">
        <v>76</v>
      </c>
      <c r="AY345" s="225" t="s">
        <v>137</v>
      </c>
    </row>
    <row r="346" s="12" customFormat="1">
      <c r="A346" s="12"/>
      <c r="B346" s="215"/>
      <c r="C346" s="216"/>
      <c r="D346" s="210" t="s">
        <v>145</v>
      </c>
      <c r="E346" s="217" t="s">
        <v>19</v>
      </c>
      <c r="F346" s="218" t="s">
        <v>580</v>
      </c>
      <c r="G346" s="216"/>
      <c r="H346" s="219">
        <v>103.94</v>
      </c>
      <c r="I346" s="220"/>
      <c r="J346" s="216"/>
      <c r="K346" s="216"/>
      <c r="L346" s="221"/>
      <c r="M346" s="222"/>
      <c r="N346" s="223"/>
      <c r="O346" s="223"/>
      <c r="P346" s="223"/>
      <c r="Q346" s="223"/>
      <c r="R346" s="223"/>
      <c r="S346" s="223"/>
      <c r="T346" s="224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25" t="s">
        <v>145</v>
      </c>
      <c r="AU346" s="225" t="s">
        <v>86</v>
      </c>
      <c r="AV346" s="12" t="s">
        <v>86</v>
      </c>
      <c r="AW346" s="12" t="s">
        <v>37</v>
      </c>
      <c r="AX346" s="12" t="s">
        <v>76</v>
      </c>
      <c r="AY346" s="225" t="s">
        <v>137</v>
      </c>
    </row>
    <row r="347" s="12" customFormat="1">
      <c r="A347" s="12"/>
      <c r="B347" s="215"/>
      <c r="C347" s="216"/>
      <c r="D347" s="210" t="s">
        <v>145</v>
      </c>
      <c r="E347" s="217" t="s">
        <v>19</v>
      </c>
      <c r="F347" s="218" t="s">
        <v>581</v>
      </c>
      <c r="G347" s="216"/>
      <c r="H347" s="219">
        <v>26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25" t="s">
        <v>145</v>
      </c>
      <c r="AU347" s="225" t="s">
        <v>86</v>
      </c>
      <c r="AV347" s="12" t="s">
        <v>86</v>
      </c>
      <c r="AW347" s="12" t="s">
        <v>37</v>
      </c>
      <c r="AX347" s="12" t="s">
        <v>76</v>
      </c>
      <c r="AY347" s="225" t="s">
        <v>137</v>
      </c>
    </row>
    <row r="348" s="14" customFormat="1">
      <c r="A348" s="14"/>
      <c r="B348" s="244"/>
      <c r="C348" s="245"/>
      <c r="D348" s="210" t="s">
        <v>145</v>
      </c>
      <c r="E348" s="246" t="s">
        <v>19</v>
      </c>
      <c r="F348" s="247" t="s">
        <v>257</v>
      </c>
      <c r="G348" s="245"/>
      <c r="H348" s="248">
        <v>777.56500000000005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145</v>
      </c>
      <c r="AU348" s="254" t="s">
        <v>86</v>
      </c>
      <c r="AV348" s="14" t="s">
        <v>156</v>
      </c>
      <c r="AW348" s="14" t="s">
        <v>37</v>
      </c>
      <c r="AX348" s="14" t="s">
        <v>84</v>
      </c>
      <c r="AY348" s="254" t="s">
        <v>137</v>
      </c>
    </row>
    <row r="349" s="2" customFormat="1" ht="16.5" customHeight="1">
      <c r="A349" s="39"/>
      <c r="B349" s="40"/>
      <c r="C349" s="197" t="s">
        <v>582</v>
      </c>
      <c r="D349" s="197" t="s">
        <v>138</v>
      </c>
      <c r="E349" s="198" t="s">
        <v>583</v>
      </c>
      <c r="F349" s="199" t="s">
        <v>584</v>
      </c>
      <c r="G349" s="200" t="s">
        <v>319</v>
      </c>
      <c r="H349" s="201">
        <v>7775.6499999999996</v>
      </c>
      <c r="I349" s="202"/>
      <c r="J349" s="203">
        <f>ROUND(I349*H349,2)</f>
        <v>0</v>
      </c>
      <c r="K349" s="199" t="s">
        <v>188</v>
      </c>
      <c r="L349" s="45"/>
      <c r="M349" s="204" t="s">
        <v>19</v>
      </c>
      <c r="N349" s="205" t="s">
        <v>47</v>
      </c>
      <c r="O349" s="85"/>
      <c r="P349" s="206">
        <f>O349*H349</f>
        <v>0</v>
      </c>
      <c r="Q349" s="206">
        <v>0</v>
      </c>
      <c r="R349" s="206">
        <f>Q349*H349</f>
        <v>0</v>
      </c>
      <c r="S349" s="206">
        <v>0</v>
      </c>
      <c r="T349" s="20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08" t="s">
        <v>156</v>
      </c>
      <c r="AT349" s="208" t="s">
        <v>138</v>
      </c>
      <c r="AU349" s="208" t="s">
        <v>86</v>
      </c>
      <c r="AY349" s="18" t="s">
        <v>137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8" t="s">
        <v>84</v>
      </c>
      <c r="BK349" s="209">
        <f>ROUND(I349*H349,2)</f>
        <v>0</v>
      </c>
      <c r="BL349" s="18" t="s">
        <v>156</v>
      </c>
      <c r="BM349" s="208" t="s">
        <v>585</v>
      </c>
    </row>
    <row r="350" s="2" customFormat="1">
      <c r="A350" s="39"/>
      <c r="B350" s="40"/>
      <c r="C350" s="41"/>
      <c r="D350" s="210" t="s">
        <v>144</v>
      </c>
      <c r="E350" s="41"/>
      <c r="F350" s="211" t="s">
        <v>586</v>
      </c>
      <c r="G350" s="41"/>
      <c r="H350" s="41"/>
      <c r="I350" s="212"/>
      <c r="J350" s="41"/>
      <c r="K350" s="41"/>
      <c r="L350" s="45"/>
      <c r="M350" s="213"/>
      <c r="N350" s="214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144</v>
      </c>
      <c r="AU350" s="18" t="s">
        <v>86</v>
      </c>
    </row>
    <row r="351" s="2" customFormat="1">
      <c r="A351" s="39"/>
      <c r="B351" s="40"/>
      <c r="C351" s="41"/>
      <c r="D351" s="238" t="s">
        <v>191</v>
      </c>
      <c r="E351" s="41"/>
      <c r="F351" s="239" t="s">
        <v>587</v>
      </c>
      <c r="G351" s="41"/>
      <c r="H351" s="41"/>
      <c r="I351" s="212"/>
      <c r="J351" s="41"/>
      <c r="K351" s="41"/>
      <c r="L351" s="45"/>
      <c r="M351" s="213"/>
      <c r="N351" s="214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191</v>
      </c>
      <c r="AU351" s="18" t="s">
        <v>86</v>
      </c>
    </row>
    <row r="352" s="12" customFormat="1">
      <c r="A352" s="12"/>
      <c r="B352" s="215"/>
      <c r="C352" s="216"/>
      <c r="D352" s="210" t="s">
        <v>145</v>
      </c>
      <c r="E352" s="217" t="s">
        <v>19</v>
      </c>
      <c r="F352" s="218" t="s">
        <v>588</v>
      </c>
      <c r="G352" s="216"/>
      <c r="H352" s="219">
        <v>7775.6499999999996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25" t="s">
        <v>145</v>
      </c>
      <c r="AU352" s="225" t="s">
        <v>86</v>
      </c>
      <c r="AV352" s="12" t="s">
        <v>86</v>
      </c>
      <c r="AW352" s="12" t="s">
        <v>37</v>
      </c>
      <c r="AX352" s="12" t="s">
        <v>84</v>
      </c>
      <c r="AY352" s="225" t="s">
        <v>137</v>
      </c>
    </row>
    <row r="353" s="2" customFormat="1" ht="16.5" customHeight="1">
      <c r="A353" s="39"/>
      <c r="B353" s="40"/>
      <c r="C353" s="197" t="s">
        <v>589</v>
      </c>
      <c r="D353" s="197" t="s">
        <v>138</v>
      </c>
      <c r="E353" s="198" t="s">
        <v>590</v>
      </c>
      <c r="F353" s="199" t="s">
        <v>591</v>
      </c>
      <c r="G353" s="200" t="s">
        <v>319</v>
      </c>
      <c r="H353" s="201">
        <v>821.72000000000003</v>
      </c>
      <c r="I353" s="202"/>
      <c r="J353" s="203">
        <f>ROUND(I353*H353,2)</f>
        <v>0</v>
      </c>
      <c r="K353" s="199" t="s">
        <v>188</v>
      </c>
      <c r="L353" s="45"/>
      <c r="M353" s="204" t="s">
        <v>19</v>
      </c>
      <c r="N353" s="205" t="s">
        <v>47</v>
      </c>
      <c r="O353" s="85"/>
      <c r="P353" s="206">
        <f>O353*H353</f>
        <v>0</v>
      </c>
      <c r="Q353" s="206">
        <v>0</v>
      </c>
      <c r="R353" s="206">
        <f>Q353*H353</f>
        <v>0</v>
      </c>
      <c r="S353" s="206">
        <v>0</v>
      </c>
      <c r="T353" s="20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08" t="s">
        <v>156</v>
      </c>
      <c r="AT353" s="208" t="s">
        <v>138</v>
      </c>
      <c r="AU353" s="208" t="s">
        <v>86</v>
      </c>
      <c r="AY353" s="18" t="s">
        <v>137</v>
      </c>
      <c r="BE353" s="209">
        <f>IF(N353="základní",J353,0)</f>
        <v>0</v>
      </c>
      <c r="BF353" s="209">
        <f>IF(N353="snížená",J353,0)</f>
        <v>0</v>
      </c>
      <c r="BG353" s="209">
        <f>IF(N353="zákl. přenesená",J353,0)</f>
        <v>0</v>
      </c>
      <c r="BH353" s="209">
        <f>IF(N353="sníž. přenesená",J353,0)</f>
        <v>0</v>
      </c>
      <c r="BI353" s="209">
        <f>IF(N353="nulová",J353,0)</f>
        <v>0</v>
      </c>
      <c r="BJ353" s="18" t="s">
        <v>84</v>
      </c>
      <c r="BK353" s="209">
        <f>ROUND(I353*H353,2)</f>
        <v>0</v>
      </c>
      <c r="BL353" s="18" t="s">
        <v>156</v>
      </c>
      <c r="BM353" s="208" t="s">
        <v>592</v>
      </c>
    </row>
    <row r="354" s="2" customFormat="1">
      <c r="A354" s="39"/>
      <c r="B354" s="40"/>
      <c r="C354" s="41"/>
      <c r="D354" s="210" t="s">
        <v>144</v>
      </c>
      <c r="E354" s="41"/>
      <c r="F354" s="211" t="s">
        <v>593</v>
      </c>
      <c r="G354" s="41"/>
      <c r="H354" s="41"/>
      <c r="I354" s="212"/>
      <c r="J354" s="41"/>
      <c r="K354" s="41"/>
      <c r="L354" s="45"/>
      <c r="M354" s="213"/>
      <c r="N354" s="214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144</v>
      </c>
      <c r="AU354" s="18" t="s">
        <v>86</v>
      </c>
    </row>
    <row r="355" s="2" customFormat="1">
      <c r="A355" s="39"/>
      <c r="B355" s="40"/>
      <c r="C355" s="41"/>
      <c r="D355" s="238" t="s">
        <v>191</v>
      </c>
      <c r="E355" s="41"/>
      <c r="F355" s="239" t="s">
        <v>594</v>
      </c>
      <c r="G355" s="41"/>
      <c r="H355" s="41"/>
      <c r="I355" s="212"/>
      <c r="J355" s="41"/>
      <c r="K355" s="41"/>
      <c r="L355" s="45"/>
      <c r="M355" s="213"/>
      <c r="N355" s="214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191</v>
      </c>
      <c r="AU355" s="18" t="s">
        <v>86</v>
      </c>
    </row>
    <row r="356" s="12" customFormat="1">
      <c r="A356" s="12"/>
      <c r="B356" s="215"/>
      <c r="C356" s="216"/>
      <c r="D356" s="210" t="s">
        <v>145</v>
      </c>
      <c r="E356" s="217" t="s">
        <v>19</v>
      </c>
      <c r="F356" s="218" t="s">
        <v>595</v>
      </c>
      <c r="G356" s="216"/>
      <c r="H356" s="219">
        <v>821.72000000000003</v>
      </c>
      <c r="I356" s="220"/>
      <c r="J356" s="216"/>
      <c r="K356" s="216"/>
      <c r="L356" s="221"/>
      <c r="M356" s="222"/>
      <c r="N356" s="223"/>
      <c r="O356" s="223"/>
      <c r="P356" s="223"/>
      <c r="Q356" s="223"/>
      <c r="R356" s="223"/>
      <c r="S356" s="223"/>
      <c r="T356" s="224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25" t="s">
        <v>145</v>
      </c>
      <c r="AU356" s="225" t="s">
        <v>86</v>
      </c>
      <c r="AV356" s="12" t="s">
        <v>86</v>
      </c>
      <c r="AW356" s="12" t="s">
        <v>37</v>
      </c>
      <c r="AX356" s="12" t="s">
        <v>84</v>
      </c>
      <c r="AY356" s="225" t="s">
        <v>137</v>
      </c>
    </row>
    <row r="357" s="2" customFormat="1" ht="16.5" customHeight="1">
      <c r="A357" s="39"/>
      <c r="B357" s="40"/>
      <c r="C357" s="197" t="s">
        <v>596</v>
      </c>
      <c r="D357" s="197" t="s">
        <v>138</v>
      </c>
      <c r="E357" s="198" t="s">
        <v>597</v>
      </c>
      <c r="F357" s="199" t="s">
        <v>598</v>
      </c>
      <c r="G357" s="200" t="s">
        <v>319</v>
      </c>
      <c r="H357" s="201">
        <v>777.56500000000005</v>
      </c>
      <c r="I357" s="202"/>
      <c r="J357" s="203">
        <f>ROUND(I357*H357,2)</f>
        <v>0</v>
      </c>
      <c r="K357" s="199" t="s">
        <v>188</v>
      </c>
      <c r="L357" s="45"/>
      <c r="M357" s="204" t="s">
        <v>19</v>
      </c>
      <c r="N357" s="205" t="s">
        <v>47</v>
      </c>
      <c r="O357" s="85"/>
      <c r="P357" s="206">
        <f>O357*H357</f>
        <v>0</v>
      </c>
      <c r="Q357" s="206">
        <v>0</v>
      </c>
      <c r="R357" s="206">
        <f>Q357*H357</f>
        <v>0</v>
      </c>
      <c r="S357" s="206">
        <v>0</v>
      </c>
      <c r="T357" s="20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08" t="s">
        <v>156</v>
      </c>
      <c r="AT357" s="208" t="s">
        <v>138</v>
      </c>
      <c r="AU357" s="208" t="s">
        <v>86</v>
      </c>
      <c r="AY357" s="18" t="s">
        <v>137</v>
      </c>
      <c r="BE357" s="209">
        <f>IF(N357="základní",J357,0)</f>
        <v>0</v>
      </c>
      <c r="BF357" s="209">
        <f>IF(N357="snížená",J357,0)</f>
        <v>0</v>
      </c>
      <c r="BG357" s="209">
        <f>IF(N357="zákl. přenesená",J357,0)</f>
        <v>0</v>
      </c>
      <c r="BH357" s="209">
        <f>IF(N357="sníž. přenesená",J357,0)</f>
        <v>0</v>
      </c>
      <c r="BI357" s="209">
        <f>IF(N357="nulová",J357,0)</f>
        <v>0</v>
      </c>
      <c r="BJ357" s="18" t="s">
        <v>84</v>
      </c>
      <c r="BK357" s="209">
        <f>ROUND(I357*H357,2)</f>
        <v>0</v>
      </c>
      <c r="BL357" s="18" t="s">
        <v>156</v>
      </c>
      <c r="BM357" s="208" t="s">
        <v>599</v>
      </c>
    </row>
    <row r="358" s="2" customFormat="1">
      <c r="A358" s="39"/>
      <c r="B358" s="40"/>
      <c r="C358" s="41"/>
      <c r="D358" s="210" t="s">
        <v>144</v>
      </c>
      <c r="E358" s="41"/>
      <c r="F358" s="211" t="s">
        <v>600</v>
      </c>
      <c r="G358" s="41"/>
      <c r="H358" s="41"/>
      <c r="I358" s="212"/>
      <c r="J358" s="41"/>
      <c r="K358" s="41"/>
      <c r="L358" s="45"/>
      <c r="M358" s="213"/>
      <c r="N358" s="214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144</v>
      </c>
      <c r="AU358" s="18" t="s">
        <v>86</v>
      </c>
    </row>
    <row r="359" s="2" customFormat="1">
      <c r="A359" s="39"/>
      <c r="B359" s="40"/>
      <c r="C359" s="41"/>
      <c r="D359" s="238" t="s">
        <v>191</v>
      </c>
      <c r="E359" s="41"/>
      <c r="F359" s="239" t="s">
        <v>601</v>
      </c>
      <c r="G359" s="41"/>
      <c r="H359" s="41"/>
      <c r="I359" s="212"/>
      <c r="J359" s="41"/>
      <c r="K359" s="41"/>
      <c r="L359" s="45"/>
      <c r="M359" s="213"/>
      <c r="N359" s="214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191</v>
      </c>
      <c r="AU359" s="18" t="s">
        <v>86</v>
      </c>
    </row>
    <row r="360" s="12" customFormat="1">
      <c r="A360" s="12"/>
      <c r="B360" s="215"/>
      <c r="C360" s="216"/>
      <c r="D360" s="210" t="s">
        <v>145</v>
      </c>
      <c r="E360" s="217" t="s">
        <v>19</v>
      </c>
      <c r="F360" s="218" t="s">
        <v>602</v>
      </c>
      <c r="G360" s="216"/>
      <c r="H360" s="219">
        <v>777.56500000000005</v>
      </c>
      <c r="I360" s="220"/>
      <c r="J360" s="216"/>
      <c r="K360" s="216"/>
      <c r="L360" s="221"/>
      <c r="M360" s="222"/>
      <c r="N360" s="223"/>
      <c r="O360" s="223"/>
      <c r="P360" s="223"/>
      <c r="Q360" s="223"/>
      <c r="R360" s="223"/>
      <c r="S360" s="223"/>
      <c r="T360" s="224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25" t="s">
        <v>145</v>
      </c>
      <c r="AU360" s="225" t="s">
        <v>86</v>
      </c>
      <c r="AV360" s="12" t="s">
        <v>86</v>
      </c>
      <c r="AW360" s="12" t="s">
        <v>37</v>
      </c>
      <c r="AX360" s="12" t="s">
        <v>84</v>
      </c>
      <c r="AY360" s="225" t="s">
        <v>137</v>
      </c>
    </row>
    <row r="361" s="2" customFormat="1" ht="24.15" customHeight="1">
      <c r="A361" s="39"/>
      <c r="B361" s="40"/>
      <c r="C361" s="197" t="s">
        <v>603</v>
      </c>
      <c r="D361" s="197" t="s">
        <v>138</v>
      </c>
      <c r="E361" s="198" t="s">
        <v>604</v>
      </c>
      <c r="F361" s="199" t="s">
        <v>605</v>
      </c>
      <c r="G361" s="200" t="s">
        <v>319</v>
      </c>
      <c r="H361" s="201">
        <v>762.06500000000005</v>
      </c>
      <c r="I361" s="202"/>
      <c r="J361" s="203">
        <f>ROUND(I361*H361,2)</f>
        <v>0</v>
      </c>
      <c r="K361" s="199" t="s">
        <v>188</v>
      </c>
      <c r="L361" s="45"/>
      <c r="M361" s="204" t="s">
        <v>19</v>
      </c>
      <c r="N361" s="205" t="s">
        <v>47</v>
      </c>
      <c r="O361" s="85"/>
      <c r="P361" s="206">
        <f>O361*H361</f>
        <v>0</v>
      </c>
      <c r="Q361" s="206">
        <v>0</v>
      </c>
      <c r="R361" s="206">
        <f>Q361*H361</f>
        <v>0</v>
      </c>
      <c r="S361" s="206">
        <v>0</v>
      </c>
      <c r="T361" s="20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08" t="s">
        <v>156</v>
      </c>
      <c r="AT361" s="208" t="s">
        <v>138</v>
      </c>
      <c r="AU361" s="208" t="s">
        <v>86</v>
      </c>
      <c r="AY361" s="18" t="s">
        <v>137</v>
      </c>
      <c r="BE361" s="209">
        <f>IF(N361="základní",J361,0)</f>
        <v>0</v>
      </c>
      <c r="BF361" s="209">
        <f>IF(N361="snížená",J361,0)</f>
        <v>0</v>
      </c>
      <c r="BG361" s="209">
        <f>IF(N361="zákl. přenesená",J361,0)</f>
        <v>0</v>
      </c>
      <c r="BH361" s="209">
        <f>IF(N361="sníž. přenesená",J361,0)</f>
        <v>0</v>
      </c>
      <c r="BI361" s="209">
        <f>IF(N361="nulová",J361,0)</f>
        <v>0</v>
      </c>
      <c r="BJ361" s="18" t="s">
        <v>84</v>
      </c>
      <c r="BK361" s="209">
        <f>ROUND(I361*H361,2)</f>
        <v>0</v>
      </c>
      <c r="BL361" s="18" t="s">
        <v>156</v>
      </c>
      <c r="BM361" s="208" t="s">
        <v>606</v>
      </c>
    </row>
    <row r="362" s="2" customFormat="1">
      <c r="A362" s="39"/>
      <c r="B362" s="40"/>
      <c r="C362" s="41"/>
      <c r="D362" s="210" t="s">
        <v>144</v>
      </c>
      <c r="E362" s="41"/>
      <c r="F362" s="211" t="s">
        <v>607</v>
      </c>
      <c r="G362" s="41"/>
      <c r="H362" s="41"/>
      <c r="I362" s="212"/>
      <c r="J362" s="41"/>
      <c r="K362" s="41"/>
      <c r="L362" s="45"/>
      <c r="M362" s="213"/>
      <c r="N362" s="214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144</v>
      </c>
      <c r="AU362" s="18" t="s">
        <v>86</v>
      </c>
    </row>
    <row r="363" s="2" customFormat="1">
      <c r="A363" s="39"/>
      <c r="B363" s="40"/>
      <c r="C363" s="41"/>
      <c r="D363" s="238" t="s">
        <v>191</v>
      </c>
      <c r="E363" s="41"/>
      <c r="F363" s="239" t="s">
        <v>608</v>
      </c>
      <c r="G363" s="41"/>
      <c r="H363" s="41"/>
      <c r="I363" s="212"/>
      <c r="J363" s="41"/>
      <c r="K363" s="41"/>
      <c r="L363" s="45"/>
      <c r="M363" s="213"/>
      <c r="N363" s="214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191</v>
      </c>
      <c r="AU363" s="18" t="s">
        <v>86</v>
      </c>
    </row>
    <row r="364" s="12" customFormat="1">
      <c r="A364" s="12"/>
      <c r="B364" s="215"/>
      <c r="C364" s="216"/>
      <c r="D364" s="210" t="s">
        <v>145</v>
      </c>
      <c r="E364" s="217" t="s">
        <v>19</v>
      </c>
      <c r="F364" s="218" t="s">
        <v>579</v>
      </c>
      <c r="G364" s="216"/>
      <c r="H364" s="219">
        <v>632.125</v>
      </c>
      <c r="I364" s="220"/>
      <c r="J364" s="216"/>
      <c r="K364" s="216"/>
      <c r="L364" s="221"/>
      <c r="M364" s="222"/>
      <c r="N364" s="223"/>
      <c r="O364" s="223"/>
      <c r="P364" s="223"/>
      <c r="Q364" s="223"/>
      <c r="R364" s="223"/>
      <c r="S364" s="223"/>
      <c r="T364" s="224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25" t="s">
        <v>145</v>
      </c>
      <c r="AU364" s="225" t="s">
        <v>86</v>
      </c>
      <c r="AV364" s="12" t="s">
        <v>86</v>
      </c>
      <c r="AW364" s="12" t="s">
        <v>37</v>
      </c>
      <c r="AX364" s="12" t="s">
        <v>76</v>
      </c>
      <c r="AY364" s="225" t="s">
        <v>137</v>
      </c>
    </row>
    <row r="365" s="12" customFormat="1">
      <c r="A365" s="12"/>
      <c r="B365" s="215"/>
      <c r="C365" s="216"/>
      <c r="D365" s="210" t="s">
        <v>145</v>
      </c>
      <c r="E365" s="217" t="s">
        <v>19</v>
      </c>
      <c r="F365" s="218" t="s">
        <v>580</v>
      </c>
      <c r="G365" s="216"/>
      <c r="H365" s="219">
        <v>103.94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25" t="s">
        <v>145</v>
      </c>
      <c r="AU365" s="225" t="s">
        <v>86</v>
      </c>
      <c r="AV365" s="12" t="s">
        <v>86</v>
      </c>
      <c r="AW365" s="12" t="s">
        <v>37</v>
      </c>
      <c r="AX365" s="12" t="s">
        <v>76</v>
      </c>
      <c r="AY365" s="225" t="s">
        <v>137</v>
      </c>
    </row>
    <row r="366" s="12" customFormat="1">
      <c r="A366" s="12"/>
      <c r="B366" s="215"/>
      <c r="C366" s="216"/>
      <c r="D366" s="210" t="s">
        <v>145</v>
      </c>
      <c r="E366" s="217" t="s">
        <v>19</v>
      </c>
      <c r="F366" s="218" t="s">
        <v>581</v>
      </c>
      <c r="G366" s="216"/>
      <c r="H366" s="219">
        <v>26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25" t="s">
        <v>145</v>
      </c>
      <c r="AU366" s="225" t="s">
        <v>86</v>
      </c>
      <c r="AV366" s="12" t="s">
        <v>86</v>
      </c>
      <c r="AW366" s="12" t="s">
        <v>37</v>
      </c>
      <c r="AX366" s="12" t="s">
        <v>76</v>
      </c>
      <c r="AY366" s="225" t="s">
        <v>137</v>
      </c>
    </row>
    <row r="367" s="14" customFormat="1">
      <c r="A367" s="14"/>
      <c r="B367" s="244"/>
      <c r="C367" s="245"/>
      <c r="D367" s="210" t="s">
        <v>145</v>
      </c>
      <c r="E367" s="246" t="s">
        <v>19</v>
      </c>
      <c r="F367" s="247" t="s">
        <v>257</v>
      </c>
      <c r="G367" s="245"/>
      <c r="H367" s="248">
        <v>762.06500000000005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145</v>
      </c>
      <c r="AU367" s="254" t="s">
        <v>86</v>
      </c>
      <c r="AV367" s="14" t="s">
        <v>156</v>
      </c>
      <c r="AW367" s="14" t="s">
        <v>37</v>
      </c>
      <c r="AX367" s="14" t="s">
        <v>84</v>
      </c>
      <c r="AY367" s="254" t="s">
        <v>137</v>
      </c>
    </row>
    <row r="368" s="2" customFormat="1" ht="24.15" customHeight="1">
      <c r="A368" s="39"/>
      <c r="B368" s="40"/>
      <c r="C368" s="197" t="s">
        <v>609</v>
      </c>
      <c r="D368" s="197" t="s">
        <v>138</v>
      </c>
      <c r="E368" s="198" t="s">
        <v>610</v>
      </c>
      <c r="F368" s="199" t="s">
        <v>611</v>
      </c>
      <c r="G368" s="200" t="s">
        <v>319</v>
      </c>
      <c r="H368" s="201">
        <v>15.5</v>
      </c>
      <c r="I368" s="202"/>
      <c r="J368" s="203">
        <f>ROUND(I368*H368,2)</f>
        <v>0</v>
      </c>
      <c r="K368" s="199" t="s">
        <v>188</v>
      </c>
      <c r="L368" s="45"/>
      <c r="M368" s="204" t="s">
        <v>19</v>
      </c>
      <c r="N368" s="205" t="s">
        <v>47</v>
      </c>
      <c r="O368" s="85"/>
      <c r="P368" s="206">
        <f>O368*H368</f>
        <v>0</v>
      </c>
      <c r="Q368" s="206">
        <v>0</v>
      </c>
      <c r="R368" s="206">
        <f>Q368*H368</f>
        <v>0</v>
      </c>
      <c r="S368" s="206">
        <v>0</v>
      </c>
      <c r="T368" s="20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08" t="s">
        <v>156</v>
      </c>
      <c r="AT368" s="208" t="s">
        <v>138</v>
      </c>
      <c r="AU368" s="208" t="s">
        <v>86</v>
      </c>
      <c r="AY368" s="18" t="s">
        <v>137</v>
      </c>
      <c r="BE368" s="209">
        <f>IF(N368="základní",J368,0)</f>
        <v>0</v>
      </c>
      <c r="BF368" s="209">
        <f>IF(N368="snížená",J368,0)</f>
        <v>0</v>
      </c>
      <c r="BG368" s="209">
        <f>IF(N368="zákl. přenesená",J368,0)</f>
        <v>0</v>
      </c>
      <c r="BH368" s="209">
        <f>IF(N368="sníž. přenesená",J368,0)</f>
        <v>0</v>
      </c>
      <c r="BI368" s="209">
        <f>IF(N368="nulová",J368,0)</f>
        <v>0</v>
      </c>
      <c r="BJ368" s="18" t="s">
        <v>84</v>
      </c>
      <c r="BK368" s="209">
        <f>ROUND(I368*H368,2)</f>
        <v>0</v>
      </c>
      <c r="BL368" s="18" t="s">
        <v>156</v>
      </c>
      <c r="BM368" s="208" t="s">
        <v>612</v>
      </c>
    </row>
    <row r="369" s="2" customFormat="1">
      <c r="A369" s="39"/>
      <c r="B369" s="40"/>
      <c r="C369" s="41"/>
      <c r="D369" s="210" t="s">
        <v>144</v>
      </c>
      <c r="E369" s="41"/>
      <c r="F369" s="211" t="s">
        <v>613</v>
      </c>
      <c r="G369" s="41"/>
      <c r="H369" s="41"/>
      <c r="I369" s="212"/>
      <c r="J369" s="41"/>
      <c r="K369" s="41"/>
      <c r="L369" s="45"/>
      <c r="M369" s="213"/>
      <c r="N369" s="214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144</v>
      </c>
      <c r="AU369" s="18" t="s">
        <v>86</v>
      </c>
    </row>
    <row r="370" s="2" customFormat="1">
      <c r="A370" s="39"/>
      <c r="B370" s="40"/>
      <c r="C370" s="41"/>
      <c r="D370" s="238" t="s">
        <v>191</v>
      </c>
      <c r="E370" s="41"/>
      <c r="F370" s="239" t="s">
        <v>614</v>
      </c>
      <c r="G370" s="41"/>
      <c r="H370" s="41"/>
      <c r="I370" s="212"/>
      <c r="J370" s="41"/>
      <c r="K370" s="41"/>
      <c r="L370" s="45"/>
      <c r="M370" s="213"/>
      <c r="N370" s="214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191</v>
      </c>
      <c r="AU370" s="18" t="s">
        <v>86</v>
      </c>
    </row>
    <row r="371" s="12" customFormat="1">
      <c r="A371" s="12"/>
      <c r="B371" s="215"/>
      <c r="C371" s="216"/>
      <c r="D371" s="210" t="s">
        <v>145</v>
      </c>
      <c r="E371" s="217" t="s">
        <v>19</v>
      </c>
      <c r="F371" s="218" t="s">
        <v>578</v>
      </c>
      <c r="G371" s="216"/>
      <c r="H371" s="219">
        <v>15.5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25" t="s">
        <v>145</v>
      </c>
      <c r="AU371" s="225" t="s">
        <v>86</v>
      </c>
      <c r="AV371" s="12" t="s">
        <v>86</v>
      </c>
      <c r="AW371" s="12" t="s">
        <v>37</v>
      </c>
      <c r="AX371" s="12" t="s">
        <v>84</v>
      </c>
      <c r="AY371" s="225" t="s">
        <v>137</v>
      </c>
    </row>
    <row r="372" s="2" customFormat="1" ht="24.15" customHeight="1">
      <c r="A372" s="39"/>
      <c r="B372" s="40"/>
      <c r="C372" s="197" t="s">
        <v>615</v>
      </c>
      <c r="D372" s="197" t="s">
        <v>138</v>
      </c>
      <c r="E372" s="198" t="s">
        <v>616</v>
      </c>
      <c r="F372" s="199" t="s">
        <v>617</v>
      </c>
      <c r="G372" s="200" t="s">
        <v>319</v>
      </c>
      <c r="H372" s="201">
        <v>408.81999999999999</v>
      </c>
      <c r="I372" s="202"/>
      <c r="J372" s="203">
        <f>ROUND(I372*H372,2)</f>
        <v>0</v>
      </c>
      <c r="K372" s="199" t="s">
        <v>188</v>
      </c>
      <c r="L372" s="45"/>
      <c r="M372" s="204" t="s">
        <v>19</v>
      </c>
      <c r="N372" s="205" t="s">
        <v>47</v>
      </c>
      <c r="O372" s="85"/>
      <c r="P372" s="206">
        <f>O372*H372</f>
        <v>0</v>
      </c>
      <c r="Q372" s="206">
        <v>0</v>
      </c>
      <c r="R372" s="206">
        <f>Q372*H372</f>
        <v>0</v>
      </c>
      <c r="S372" s="206">
        <v>0</v>
      </c>
      <c r="T372" s="20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08" t="s">
        <v>156</v>
      </c>
      <c r="AT372" s="208" t="s">
        <v>138</v>
      </c>
      <c r="AU372" s="208" t="s">
        <v>86</v>
      </c>
      <c r="AY372" s="18" t="s">
        <v>137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18" t="s">
        <v>84</v>
      </c>
      <c r="BK372" s="209">
        <f>ROUND(I372*H372,2)</f>
        <v>0</v>
      </c>
      <c r="BL372" s="18" t="s">
        <v>156</v>
      </c>
      <c r="BM372" s="208" t="s">
        <v>618</v>
      </c>
    </row>
    <row r="373" s="2" customFormat="1">
      <c r="A373" s="39"/>
      <c r="B373" s="40"/>
      <c r="C373" s="41"/>
      <c r="D373" s="210" t="s">
        <v>144</v>
      </c>
      <c r="E373" s="41"/>
      <c r="F373" s="211" t="s">
        <v>617</v>
      </c>
      <c r="G373" s="41"/>
      <c r="H373" s="41"/>
      <c r="I373" s="212"/>
      <c r="J373" s="41"/>
      <c r="K373" s="41"/>
      <c r="L373" s="45"/>
      <c r="M373" s="213"/>
      <c r="N373" s="214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144</v>
      </c>
      <c r="AU373" s="18" t="s">
        <v>86</v>
      </c>
    </row>
    <row r="374" s="2" customFormat="1">
      <c r="A374" s="39"/>
      <c r="B374" s="40"/>
      <c r="C374" s="41"/>
      <c r="D374" s="238" t="s">
        <v>191</v>
      </c>
      <c r="E374" s="41"/>
      <c r="F374" s="239" t="s">
        <v>619</v>
      </c>
      <c r="G374" s="41"/>
      <c r="H374" s="41"/>
      <c r="I374" s="212"/>
      <c r="J374" s="41"/>
      <c r="K374" s="41"/>
      <c r="L374" s="45"/>
      <c r="M374" s="213"/>
      <c r="N374" s="214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191</v>
      </c>
      <c r="AU374" s="18" t="s">
        <v>86</v>
      </c>
    </row>
    <row r="375" s="12" customFormat="1">
      <c r="A375" s="12"/>
      <c r="B375" s="215"/>
      <c r="C375" s="216"/>
      <c r="D375" s="210" t="s">
        <v>145</v>
      </c>
      <c r="E375" s="217" t="s">
        <v>19</v>
      </c>
      <c r="F375" s="218" t="s">
        <v>563</v>
      </c>
      <c r="G375" s="216"/>
      <c r="H375" s="219">
        <v>408.81999999999999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25" t="s">
        <v>145</v>
      </c>
      <c r="AU375" s="225" t="s">
        <v>86</v>
      </c>
      <c r="AV375" s="12" t="s">
        <v>86</v>
      </c>
      <c r="AW375" s="12" t="s">
        <v>37</v>
      </c>
      <c r="AX375" s="12" t="s">
        <v>84</v>
      </c>
      <c r="AY375" s="225" t="s">
        <v>137</v>
      </c>
    </row>
    <row r="376" s="2" customFormat="1" ht="24.15" customHeight="1">
      <c r="A376" s="39"/>
      <c r="B376" s="40"/>
      <c r="C376" s="197" t="s">
        <v>620</v>
      </c>
      <c r="D376" s="197" t="s">
        <v>138</v>
      </c>
      <c r="E376" s="198" t="s">
        <v>621</v>
      </c>
      <c r="F376" s="199" t="s">
        <v>622</v>
      </c>
      <c r="G376" s="200" t="s">
        <v>319</v>
      </c>
      <c r="H376" s="201">
        <v>412.89999999999998</v>
      </c>
      <c r="I376" s="202"/>
      <c r="J376" s="203">
        <f>ROUND(I376*H376,2)</f>
        <v>0</v>
      </c>
      <c r="K376" s="199" t="s">
        <v>188</v>
      </c>
      <c r="L376" s="45"/>
      <c r="M376" s="204" t="s">
        <v>19</v>
      </c>
      <c r="N376" s="205" t="s">
        <v>47</v>
      </c>
      <c r="O376" s="85"/>
      <c r="P376" s="206">
        <f>O376*H376</f>
        <v>0</v>
      </c>
      <c r="Q376" s="206">
        <v>0</v>
      </c>
      <c r="R376" s="206">
        <f>Q376*H376</f>
        <v>0</v>
      </c>
      <c r="S376" s="206">
        <v>0</v>
      </c>
      <c r="T376" s="20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08" t="s">
        <v>156</v>
      </c>
      <c r="AT376" s="208" t="s">
        <v>138</v>
      </c>
      <c r="AU376" s="208" t="s">
        <v>86</v>
      </c>
      <c r="AY376" s="18" t="s">
        <v>137</v>
      </c>
      <c r="BE376" s="209">
        <f>IF(N376="základní",J376,0)</f>
        <v>0</v>
      </c>
      <c r="BF376" s="209">
        <f>IF(N376="snížená",J376,0)</f>
        <v>0</v>
      </c>
      <c r="BG376" s="209">
        <f>IF(N376="zákl. přenesená",J376,0)</f>
        <v>0</v>
      </c>
      <c r="BH376" s="209">
        <f>IF(N376="sníž. přenesená",J376,0)</f>
        <v>0</v>
      </c>
      <c r="BI376" s="209">
        <f>IF(N376="nulová",J376,0)</f>
        <v>0</v>
      </c>
      <c r="BJ376" s="18" t="s">
        <v>84</v>
      </c>
      <c r="BK376" s="209">
        <f>ROUND(I376*H376,2)</f>
        <v>0</v>
      </c>
      <c r="BL376" s="18" t="s">
        <v>156</v>
      </c>
      <c r="BM376" s="208" t="s">
        <v>623</v>
      </c>
    </row>
    <row r="377" s="2" customFormat="1">
      <c r="A377" s="39"/>
      <c r="B377" s="40"/>
      <c r="C377" s="41"/>
      <c r="D377" s="210" t="s">
        <v>144</v>
      </c>
      <c r="E377" s="41"/>
      <c r="F377" s="211" t="s">
        <v>622</v>
      </c>
      <c r="G377" s="41"/>
      <c r="H377" s="41"/>
      <c r="I377" s="212"/>
      <c r="J377" s="41"/>
      <c r="K377" s="41"/>
      <c r="L377" s="45"/>
      <c r="M377" s="213"/>
      <c r="N377" s="214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144</v>
      </c>
      <c r="AU377" s="18" t="s">
        <v>86</v>
      </c>
    </row>
    <row r="378" s="2" customFormat="1">
      <c r="A378" s="39"/>
      <c r="B378" s="40"/>
      <c r="C378" s="41"/>
      <c r="D378" s="238" t="s">
        <v>191</v>
      </c>
      <c r="E378" s="41"/>
      <c r="F378" s="239" t="s">
        <v>624</v>
      </c>
      <c r="G378" s="41"/>
      <c r="H378" s="41"/>
      <c r="I378" s="212"/>
      <c r="J378" s="41"/>
      <c r="K378" s="41"/>
      <c r="L378" s="45"/>
      <c r="M378" s="213"/>
      <c r="N378" s="214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191</v>
      </c>
      <c r="AU378" s="18" t="s">
        <v>86</v>
      </c>
    </row>
    <row r="379" s="12" customFormat="1">
      <c r="A379" s="12"/>
      <c r="B379" s="215"/>
      <c r="C379" s="216"/>
      <c r="D379" s="210" t="s">
        <v>145</v>
      </c>
      <c r="E379" s="217" t="s">
        <v>19</v>
      </c>
      <c r="F379" s="218" t="s">
        <v>564</v>
      </c>
      <c r="G379" s="216"/>
      <c r="H379" s="219">
        <v>412.89999999999998</v>
      </c>
      <c r="I379" s="220"/>
      <c r="J379" s="216"/>
      <c r="K379" s="216"/>
      <c r="L379" s="221"/>
      <c r="M379" s="222"/>
      <c r="N379" s="223"/>
      <c r="O379" s="223"/>
      <c r="P379" s="223"/>
      <c r="Q379" s="223"/>
      <c r="R379" s="223"/>
      <c r="S379" s="223"/>
      <c r="T379" s="224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25" t="s">
        <v>145</v>
      </c>
      <c r="AU379" s="225" t="s">
        <v>86</v>
      </c>
      <c r="AV379" s="12" t="s">
        <v>86</v>
      </c>
      <c r="AW379" s="12" t="s">
        <v>37</v>
      </c>
      <c r="AX379" s="12" t="s">
        <v>84</v>
      </c>
      <c r="AY379" s="225" t="s">
        <v>137</v>
      </c>
    </row>
    <row r="380" s="11" customFormat="1" ht="25.92" customHeight="1">
      <c r="A380" s="11"/>
      <c r="B380" s="183"/>
      <c r="C380" s="184"/>
      <c r="D380" s="185" t="s">
        <v>75</v>
      </c>
      <c r="E380" s="186" t="s">
        <v>625</v>
      </c>
      <c r="F380" s="186" t="s">
        <v>626</v>
      </c>
      <c r="G380" s="184"/>
      <c r="H380" s="184"/>
      <c r="I380" s="187"/>
      <c r="J380" s="188">
        <f>BK380</f>
        <v>0</v>
      </c>
      <c r="K380" s="184"/>
      <c r="L380" s="189"/>
      <c r="M380" s="190"/>
      <c r="N380" s="191"/>
      <c r="O380" s="191"/>
      <c r="P380" s="192">
        <f>P381</f>
        <v>0</v>
      </c>
      <c r="Q380" s="191"/>
      <c r="R380" s="192">
        <f>R381</f>
        <v>0.0091712500000000006</v>
      </c>
      <c r="S380" s="191"/>
      <c r="T380" s="193">
        <f>T381</f>
        <v>0</v>
      </c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R380" s="194" t="s">
        <v>86</v>
      </c>
      <c r="AT380" s="195" t="s">
        <v>75</v>
      </c>
      <c r="AU380" s="195" t="s">
        <v>76</v>
      </c>
      <c r="AY380" s="194" t="s">
        <v>137</v>
      </c>
      <c r="BK380" s="196">
        <f>BK381</f>
        <v>0</v>
      </c>
    </row>
    <row r="381" s="11" customFormat="1" ht="22.8" customHeight="1">
      <c r="A381" s="11"/>
      <c r="B381" s="183"/>
      <c r="C381" s="184"/>
      <c r="D381" s="185" t="s">
        <v>75</v>
      </c>
      <c r="E381" s="236" t="s">
        <v>627</v>
      </c>
      <c r="F381" s="236" t="s">
        <v>628</v>
      </c>
      <c r="G381" s="184"/>
      <c r="H381" s="184"/>
      <c r="I381" s="187"/>
      <c r="J381" s="237">
        <f>BK381</f>
        <v>0</v>
      </c>
      <c r="K381" s="184"/>
      <c r="L381" s="189"/>
      <c r="M381" s="190"/>
      <c r="N381" s="191"/>
      <c r="O381" s="191"/>
      <c r="P381" s="192">
        <f>SUM(P382:P387)</f>
        <v>0</v>
      </c>
      <c r="Q381" s="191"/>
      <c r="R381" s="192">
        <f>SUM(R382:R387)</f>
        <v>0.0091712500000000006</v>
      </c>
      <c r="S381" s="191"/>
      <c r="T381" s="193">
        <f>SUM(T382:T387)</f>
        <v>0</v>
      </c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R381" s="194" t="s">
        <v>86</v>
      </c>
      <c r="AT381" s="195" t="s">
        <v>75</v>
      </c>
      <c r="AU381" s="195" t="s">
        <v>84</v>
      </c>
      <c r="AY381" s="194" t="s">
        <v>137</v>
      </c>
      <c r="BK381" s="196">
        <f>SUM(BK382:BK387)</f>
        <v>0</v>
      </c>
    </row>
    <row r="382" s="2" customFormat="1" ht="16.5" customHeight="1">
      <c r="A382" s="39"/>
      <c r="B382" s="40"/>
      <c r="C382" s="197" t="s">
        <v>629</v>
      </c>
      <c r="D382" s="197" t="s">
        <v>138</v>
      </c>
      <c r="E382" s="198" t="s">
        <v>630</v>
      </c>
      <c r="F382" s="199" t="s">
        <v>631</v>
      </c>
      <c r="G382" s="200" t="s">
        <v>233</v>
      </c>
      <c r="H382" s="201">
        <v>11.5</v>
      </c>
      <c r="I382" s="202"/>
      <c r="J382" s="203">
        <f>ROUND(I382*H382,2)</f>
        <v>0</v>
      </c>
      <c r="K382" s="199" t="s">
        <v>188</v>
      </c>
      <c r="L382" s="45"/>
      <c r="M382" s="204" t="s">
        <v>19</v>
      </c>
      <c r="N382" s="205" t="s">
        <v>47</v>
      </c>
      <c r="O382" s="85"/>
      <c r="P382" s="206">
        <f>O382*H382</f>
        <v>0</v>
      </c>
      <c r="Q382" s="206">
        <v>0.00079750000000000003</v>
      </c>
      <c r="R382" s="206">
        <f>Q382*H382</f>
        <v>0.0091712500000000006</v>
      </c>
      <c r="S382" s="206">
        <v>0</v>
      </c>
      <c r="T382" s="20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08" t="s">
        <v>340</v>
      </c>
      <c r="AT382" s="208" t="s">
        <v>138</v>
      </c>
      <c r="AU382" s="208" t="s">
        <v>86</v>
      </c>
      <c r="AY382" s="18" t="s">
        <v>137</v>
      </c>
      <c r="BE382" s="209">
        <f>IF(N382="základní",J382,0)</f>
        <v>0</v>
      </c>
      <c r="BF382" s="209">
        <f>IF(N382="snížená",J382,0)</f>
        <v>0</v>
      </c>
      <c r="BG382" s="209">
        <f>IF(N382="zákl. přenesená",J382,0)</f>
        <v>0</v>
      </c>
      <c r="BH382" s="209">
        <f>IF(N382="sníž. přenesená",J382,0)</f>
        <v>0</v>
      </c>
      <c r="BI382" s="209">
        <f>IF(N382="nulová",J382,0)</f>
        <v>0</v>
      </c>
      <c r="BJ382" s="18" t="s">
        <v>84</v>
      </c>
      <c r="BK382" s="209">
        <f>ROUND(I382*H382,2)</f>
        <v>0</v>
      </c>
      <c r="BL382" s="18" t="s">
        <v>340</v>
      </c>
      <c r="BM382" s="208" t="s">
        <v>632</v>
      </c>
    </row>
    <row r="383" s="2" customFormat="1">
      <c r="A383" s="39"/>
      <c r="B383" s="40"/>
      <c r="C383" s="41"/>
      <c r="D383" s="210" t="s">
        <v>144</v>
      </c>
      <c r="E383" s="41"/>
      <c r="F383" s="211" t="s">
        <v>633</v>
      </c>
      <c r="G383" s="41"/>
      <c r="H383" s="41"/>
      <c r="I383" s="212"/>
      <c r="J383" s="41"/>
      <c r="K383" s="41"/>
      <c r="L383" s="45"/>
      <c r="M383" s="213"/>
      <c r="N383" s="214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144</v>
      </c>
      <c r="AU383" s="18" t="s">
        <v>86</v>
      </c>
    </row>
    <row r="384" s="2" customFormat="1">
      <c r="A384" s="39"/>
      <c r="B384" s="40"/>
      <c r="C384" s="41"/>
      <c r="D384" s="238" t="s">
        <v>191</v>
      </c>
      <c r="E384" s="41"/>
      <c r="F384" s="239" t="s">
        <v>634</v>
      </c>
      <c r="G384" s="41"/>
      <c r="H384" s="41"/>
      <c r="I384" s="212"/>
      <c r="J384" s="41"/>
      <c r="K384" s="41"/>
      <c r="L384" s="45"/>
      <c r="M384" s="213"/>
      <c r="N384" s="214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191</v>
      </c>
      <c r="AU384" s="18" t="s">
        <v>86</v>
      </c>
    </row>
    <row r="385" s="15" customFormat="1">
      <c r="A385" s="15"/>
      <c r="B385" s="255"/>
      <c r="C385" s="256"/>
      <c r="D385" s="210" t="s">
        <v>145</v>
      </c>
      <c r="E385" s="257" t="s">
        <v>19</v>
      </c>
      <c r="F385" s="258" t="s">
        <v>635</v>
      </c>
      <c r="G385" s="256"/>
      <c r="H385" s="257" t="s">
        <v>19</v>
      </c>
      <c r="I385" s="259"/>
      <c r="J385" s="256"/>
      <c r="K385" s="256"/>
      <c r="L385" s="260"/>
      <c r="M385" s="261"/>
      <c r="N385" s="262"/>
      <c r="O385" s="262"/>
      <c r="P385" s="262"/>
      <c r="Q385" s="262"/>
      <c r="R385" s="262"/>
      <c r="S385" s="262"/>
      <c r="T385" s="263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4" t="s">
        <v>145</v>
      </c>
      <c r="AU385" s="264" t="s">
        <v>86</v>
      </c>
      <c r="AV385" s="15" t="s">
        <v>84</v>
      </c>
      <c r="AW385" s="15" t="s">
        <v>37</v>
      </c>
      <c r="AX385" s="15" t="s">
        <v>76</v>
      </c>
      <c r="AY385" s="264" t="s">
        <v>137</v>
      </c>
    </row>
    <row r="386" s="15" customFormat="1">
      <c r="A386" s="15"/>
      <c r="B386" s="255"/>
      <c r="C386" s="256"/>
      <c r="D386" s="210" t="s">
        <v>145</v>
      </c>
      <c r="E386" s="257" t="s">
        <v>19</v>
      </c>
      <c r="F386" s="258" t="s">
        <v>636</v>
      </c>
      <c r="G386" s="256"/>
      <c r="H386" s="257" t="s">
        <v>19</v>
      </c>
      <c r="I386" s="259"/>
      <c r="J386" s="256"/>
      <c r="K386" s="256"/>
      <c r="L386" s="260"/>
      <c r="M386" s="261"/>
      <c r="N386" s="262"/>
      <c r="O386" s="262"/>
      <c r="P386" s="262"/>
      <c r="Q386" s="262"/>
      <c r="R386" s="262"/>
      <c r="S386" s="262"/>
      <c r="T386" s="26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4" t="s">
        <v>145</v>
      </c>
      <c r="AU386" s="264" t="s">
        <v>86</v>
      </c>
      <c r="AV386" s="15" t="s">
        <v>84</v>
      </c>
      <c r="AW386" s="15" t="s">
        <v>37</v>
      </c>
      <c r="AX386" s="15" t="s">
        <v>76</v>
      </c>
      <c r="AY386" s="264" t="s">
        <v>137</v>
      </c>
    </row>
    <row r="387" s="12" customFormat="1">
      <c r="A387" s="12"/>
      <c r="B387" s="215"/>
      <c r="C387" s="216"/>
      <c r="D387" s="210" t="s">
        <v>145</v>
      </c>
      <c r="E387" s="217" t="s">
        <v>19</v>
      </c>
      <c r="F387" s="218" t="s">
        <v>637</v>
      </c>
      <c r="G387" s="216"/>
      <c r="H387" s="219">
        <v>11.5</v>
      </c>
      <c r="I387" s="220"/>
      <c r="J387" s="216"/>
      <c r="K387" s="216"/>
      <c r="L387" s="221"/>
      <c r="M387" s="241"/>
      <c r="N387" s="242"/>
      <c r="O387" s="242"/>
      <c r="P387" s="242"/>
      <c r="Q387" s="242"/>
      <c r="R387" s="242"/>
      <c r="S387" s="242"/>
      <c r="T387" s="243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25" t="s">
        <v>145</v>
      </c>
      <c r="AU387" s="225" t="s">
        <v>86</v>
      </c>
      <c r="AV387" s="12" t="s">
        <v>86</v>
      </c>
      <c r="AW387" s="12" t="s">
        <v>37</v>
      </c>
      <c r="AX387" s="12" t="s">
        <v>84</v>
      </c>
      <c r="AY387" s="225" t="s">
        <v>137</v>
      </c>
    </row>
    <row r="388" s="2" customFormat="1" ht="6.96" customHeight="1">
      <c r="A388" s="39"/>
      <c r="B388" s="60"/>
      <c r="C388" s="61"/>
      <c r="D388" s="61"/>
      <c r="E388" s="61"/>
      <c r="F388" s="61"/>
      <c r="G388" s="61"/>
      <c r="H388" s="61"/>
      <c r="I388" s="61"/>
      <c r="J388" s="61"/>
      <c r="K388" s="61"/>
      <c r="L388" s="45"/>
      <c r="M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</row>
  </sheetData>
  <sheetProtection sheet="1" autoFilter="0" formatColumns="0" formatRows="0" objects="1" scenarios="1" spinCount="100000" saltValue="nxbpidGP4bRKNHIubYlxKrZ4ZdRl89MBRq9yu0EGiIoU3+Djak4EecoJrPvDl1znJf2xdM80oEb1gUbn8YogPA==" hashValue="4TK0U0xVBuc3kR142P4nFwJZ8P2kibPz47xGXW1yAJcW5RiSLTypruSx96/B/qt3hQ62Pc0+hpF06k03EsjMkA==" algorithmName="SHA-512" password="CC35"/>
  <autoFilter ref="C88:K38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13106123"/>
    <hyperlink ref="F98" r:id="rId2" display="https://podminky.urs.cz/item/CS_URS_2023_01/113106144"/>
    <hyperlink ref="F102" r:id="rId3" display="https://podminky.urs.cz/item/CS_URS_2023_01/113107221"/>
    <hyperlink ref="F106" r:id="rId4" display="https://podminky.urs.cz/item/CS_URS_2023_01/113107222"/>
    <hyperlink ref="F112" r:id="rId5" display="https://podminky.urs.cz/item/CS_URS_2023_01/113107242"/>
    <hyperlink ref="F116" r:id="rId6" display="https://podminky.urs.cz/item/CS_URS_2023_01/113107231"/>
    <hyperlink ref="F120" r:id="rId7" display="https://podminky.urs.cz/item/CS_URS_2023_01/113107337"/>
    <hyperlink ref="F126" r:id="rId8" display="https://podminky.urs.cz/item/CS_URS_2023_01/113202111"/>
    <hyperlink ref="F130" r:id="rId9" display="https://podminky.urs.cz/item/CS_URS_2023_01/121151113"/>
    <hyperlink ref="F134" r:id="rId10" display="https://podminky.urs.cz/item/CS_URS_2023_01/122251102"/>
    <hyperlink ref="F143" r:id="rId11" display="https://podminky.urs.cz/item/CS_URS_2023_01/162351103"/>
    <hyperlink ref="F152" r:id="rId12" display="https://podminky.urs.cz/item/CS_URS_2023_01/162751117"/>
    <hyperlink ref="F161" r:id="rId13" display="https://podminky.urs.cz/item/CS_URS_2023_01/171201221"/>
    <hyperlink ref="F170" r:id="rId14" display="https://podminky.urs.cz/item/CS_URS_2023_01/171251201"/>
    <hyperlink ref="F179" r:id="rId15" display="https://podminky.urs.cz/item/CS_URS_2023_01/174101101"/>
    <hyperlink ref="F185" r:id="rId16" display="https://podminky.urs.cz/item/CS_URS_2023_01/181351113"/>
    <hyperlink ref="F193" r:id="rId17" display="https://podminky.urs.cz/item/CS_URS_2023_01/181411131"/>
    <hyperlink ref="F197" r:id="rId18" display="https://podminky.urs.cz/item/CS_URS_2023_01/181951112"/>
    <hyperlink ref="F201" r:id="rId19" display="https://podminky.urs.cz/item/CS_URS_2023_01/979054441"/>
    <hyperlink ref="F209" r:id="rId20" display="https://podminky.urs.cz/item/CS_URS_2023_01/213141111"/>
    <hyperlink ref="F214" r:id="rId21" display="https://podminky.urs.cz/item/CS_URS_2023_01/451561111"/>
    <hyperlink ref="F219" r:id="rId22" display="https://podminky.urs.cz/item/CS_URS_2023_01/564851111"/>
    <hyperlink ref="F223" r:id="rId23" display="https://podminky.urs.cz/item/CS_URS_2023_01/564861111"/>
    <hyperlink ref="F227" r:id="rId24" display="https://podminky.urs.cz/item/CS_URS_2023_01/567122111"/>
    <hyperlink ref="F247" r:id="rId25" display="https://podminky.urs.cz/item/CS_URS_2023_01/596211113"/>
    <hyperlink ref="F273" r:id="rId26" display="https://podminky.urs.cz/item/CS_URS_2023_01/596212213"/>
    <hyperlink ref="F281" r:id="rId27" display="https://podminky.urs.cz/item/CS_URS_2023_01/564950413"/>
    <hyperlink ref="F299" r:id="rId28" display="https://podminky.urs.cz/item/CS_URS_2023_01/339921132"/>
    <hyperlink ref="F303" r:id="rId29" display="https://podminky.urs.cz/item/CS_URS_2023_01/339921133"/>
    <hyperlink ref="F308" r:id="rId30" display="https://podminky.urs.cz/item/CS_URS_2023_01/899331111"/>
    <hyperlink ref="F316" r:id="rId31" display="https://podminky.urs.cz/item/CS_URS_2023_01/911111111"/>
    <hyperlink ref="F324" r:id="rId32" display="https://podminky.urs.cz/item/CS_URS_2023_01/916231213"/>
    <hyperlink ref="F328" r:id="rId33" display="https://podminky.urs.cz/item/CS_URS_2023_01/916991121"/>
    <hyperlink ref="F333" r:id="rId34" display="https://podminky.urs.cz/item/CS_URS_2023_01/997221551"/>
    <hyperlink ref="F339" r:id="rId35" display="https://podminky.urs.cz/item/CS_URS_2023_01/997221559"/>
    <hyperlink ref="F343" r:id="rId36" display="https://podminky.urs.cz/item/CS_URS_2023_01/997221571"/>
    <hyperlink ref="F351" r:id="rId37" display="https://podminky.urs.cz/item/CS_URS_2023_01/997221579"/>
    <hyperlink ref="F355" r:id="rId38" display="https://podminky.urs.cz/item/CS_URS_2023_01/997221611"/>
    <hyperlink ref="F359" r:id="rId39" display="https://podminky.urs.cz/item/CS_URS_2023_01/997221612"/>
    <hyperlink ref="F363" r:id="rId40" display="https://podminky.urs.cz/item/CS_URS_2023_01/997221861"/>
    <hyperlink ref="F370" r:id="rId41" display="https://podminky.urs.cz/item/CS_URS_2023_01/997221862"/>
    <hyperlink ref="F374" r:id="rId42" display="https://podminky.urs.cz/item/CS_URS_2023_01/997221873"/>
    <hyperlink ref="F378" r:id="rId43" display="https://podminky.urs.cz/item/CS_URS_2023_01/997221875"/>
    <hyperlink ref="F384" r:id="rId44" display="https://podminky.urs.cz/item/CS_URS_2023_01/7111612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638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ROUND((SUM(BE87:BE316)),  2)</f>
        <v>0</v>
      </c>
      <c r="G33" s="39"/>
      <c r="H33" s="39"/>
      <c r="I33" s="149">
        <v>0.20999999999999999</v>
      </c>
      <c r="J33" s="148">
        <f>ROUND(((SUM(BE87:BE316))*I33),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ROUND((SUM(BF87:BF316)),  2)</f>
        <v>0</v>
      </c>
      <c r="G34" s="39"/>
      <c r="H34" s="39"/>
      <c r="I34" s="149">
        <v>0.14999999999999999</v>
      </c>
      <c r="J34" s="148">
        <f>ROUND(((SUM(BF87:BF316))*I34),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ROUND((SUM(BG87:BG316)),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ROUND((SUM(BH87:BH316)),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ROUND((SUM(BI87:BI316)),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131 - Neuznatelné - Rekonstrukce stávajících chodníků ul. Kubelkova a Pod Březinou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181</v>
      </c>
      <c r="E61" s="233"/>
      <c r="F61" s="233"/>
      <c r="G61" s="233"/>
      <c r="H61" s="233"/>
      <c r="I61" s="233"/>
      <c r="J61" s="234">
        <f>J89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13" customFormat="1" ht="19.92" customHeight="1">
      <c r="A62" s="13"/>
      <c r="B62" s="230"/>
      <c r="C62" s="231"/>
      <c r="D62" s="232" t="s">
        <v>224</v>
      </c>
      <c r="E62" s="233"/>
      <c r="F62" s="233"/>
      <c r="G62" s="233"/>
      <c r="H62" s="233"/>
      <c r="I62" s="233"/>
      <c r="J62" s="234">
        <f>J174</f>
        <v>0</v>
      </c>
      <c r="K62" s="231"/>
      <c r="L62" s="235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="13" customFormat="1" ht="19.92" customHeight="1">
      <c r="A63" s="13"/>
      <c r="B63" s="230"/>
      <c r="C63" s="231"/>
      <c r="D63" s="232" t="s">
        <v>225</v>
      </c>
      <c r="E63" s="233"/>
      <c r="F63" s="233"/>
      <c r="G63" s="233"/>
      <c r="H63" s="233"/>
      <c r="I63" s="233"/>
      <c r="J63" s="234">
        <f>J182</f>
        <v>0</v>
      </c>
      <c r="K63" s="231"/>
      <c r="L63" s="235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4" s="13" customFormat="1" ht="19.92" customHeight="1">
      <c r="A64" s="13"/>
      <c r="B64" s="230"/>
      <c r="C64" s="231"/>
      <c r="D64" s="232" t="s">
        <v>226</v>
      </c>
      <c r="E64" s="233"/>
      <c r="F64" s="233"/>
      <c r="G64" s="233"/>
      <c r="H64" s="233"/>
      <c r="I64" s="233"/>
      <c r="J64" s="234">
        <f>J187</f>
        <v>0</v>
      </c>
      <c r="K64" s="231"/>
      <c r="L64" s="235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</row>
    <row r="65" s="13" customFormat="1" ht="19.92" customHeight="1">
      <c r="A65" s="13"/>
      <c r="B65" s="230"/>
      <c r="C65" s="231"/>
      <c r="D65" s="232" t="s">
        <v>227</v>
      </c>
      <c r="E65" s="233"/>
      <c r="F65" s="233"/>
      <c r="G65" s="233"/>
      <c r="H65" s="233"/>
      <c r="I65" s="233"/>
      <c r="J65" s="234">
        <f>J235</f>
        <v>0</v>
      </c>
      <c r="K65" s="231"/>
      <c r="L65" s="23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9.92" customHeight="1">
      <c r="A66" s="13"/>
      <c r="B66" s="230"/>
      <c r="C66" s="231"/>
      <c r="D66" s="232" t="s">
        <v>182</v>
      </c>
      <c r="E66" s="233"/>
      <c r="F66" s="233"/>
      <c r="G66" s="233"/>
      <c r="H66" s="233"/>
      <c r="I66" s="233"/>
      <c r="J66" s="234">
        <f>J242</f>
        <v>0</v>
      </c>
      <c r="K66" s="231"/>
      <c r="L66" s="23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13" customFormat="1" ht="19.92" customHeight="1">
      <c r="A67" s="13"/>
      <c r="B67" s="230"/>
      <c r="C67" s="231"/>
      <c r="D67" s="232" t="s">
        <v>228</v>
      </c>
      <c r="E67" s="233"/>
      <c r="F67" s="233"/>
      <c r="G67" s="233"/>
      <c r="H67" s="233"/>
      <c r="I67" s="233"/>
      <c r="J67" s="234">
        <f>J272</f>
        <v>0</v>
      </c>
      <c r="K67" s="231"/>
      <c r="L67" s="235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Rekonstrukce chodníku a VO ul. Kubelkova - 1. etapa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114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131 - Neuznatelné - Rekonstrukce stávajících chodníků ul. Kubelkova a Pod Březinou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Česká Třebová</v>
      </c>
      <c r="G81" s="41"/>
      <c r="H81" s="41"/>
      <c r="I81" s="33" t="s">
        <v>23</v>
      </c>
      <c r="J81" s="73" t="str">
        <f>IF(J12="","",J12)</f>
        <v>30. 3. 2023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Česká Třebová</v>
      </c>
      <c r="G83" s="41"/>
      <c r="H83" s="41"/>
      <c r="I83" s="33" t="s">
        <v>33</v>
      </c>
      <c r="J83" s="37" t="str">
        <f>E21</f>
        <v>Prodin a.s.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38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0" customFormat="1" ht="29.28" customHeight="1">
      <c r="A86" s="172"/>
      <c r="B86" s="173"/>
      <c r="C86" s="174" t="s">
        <v>122</v>
      </c>
      <c r="D86" s="175" t="s">
        <v>61</v>
      </c>
      <c r="E86" s="175" t="s">
        <v>57</v>
      </c>
      <c r="F86" s="175" t="s">
        <v>58</v>
      </c>
      <c r="G86" s="175" t="s">
        <v>123</v>
      </c>
      <c r="H86" s="175" t="s">
        <v>124</v>
      </c>
      <c r="I86" s="175" t="s">
        <v>125</v>
      </c>
      <c r="J86" s="175" t="s">
        <v>118</v>
      </c>
      <c r="K86" s="176" t="s">
        <v>126</v>
      </c>
      <c r="L86" s="177"/>
      <c r="M86" s="93" t="s">
        <v>19</v>
      </c>
      <c r="N86" s="94" t="s">
        <v>46</v>
      </c>
      <c r="O86" s="94" t="s">
        <v>127</v>
      </c>
      <c r="P86" s="94" t="s">
        <v>128</v>
      </c>
      <c r="Q86" s="94" t="s">
        <v>129</v>
      </c>
      <c r="R86" s="94" t="s">
        <v>130</v>
      </c>
      <c r="S86" s="94" t="s">
        <v>131</v>
      </c>
      <c r="T86" s="95" t="s">
        <v>132</v>
      </c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39"/>
      <c r="B87" s="40"/>
      <c r="C87" s="100" t="s">
        <v>133</v>
      </c>
      <c r="D87" s="41"/>
      <c r="E87" s="41"/>
      <c r="F87" s="41"/>
      <c r="G87" s="41"/>
      <c r="H87" s="41"/>
      <c r="I87" s="41"/>
      <c r="J87" s="178">
        <f>BK87</f>
        <v>0</v>
      </c>
      <c r="K87" s="41"/>
      <c r="L87" s="45"/>
      <c r="M87" s="96"/>
      <c r="N87" s="179"/>
      <c r="O87" s="97"/>
      <c r="P87" s="180">
        <f>P88</f>
        <v>0</v>
      </c>
      <c r="Q87" s="97"/>
      <c r="R87" s="180">
        <f>R88</f>
        <v>35.839545079999994</v>
      </c>
      <c r="S87" s="97"/>
      <c r="T87" s="181">
        <f>T88</f>
        <v>26.825000000000003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75</v>
      </c>
      <c r="AU87" s="18" t="s">
        <v>119</v>
      </c>
      <c r="BK87" s="182">
        <f>BK88</f>
        <v>0</v>
      </c>
    </row>
    <row r="88" s="11" customFormat="1" ht="25.92" customHeight="1">
      <c r="A88" s="11"/>
      <c r="B88" s="183"/>
      <c r="C88" s="184"/>
      <c r="D88" s="185" t="s">
        <v>75</v>
      </c>
      <c r="E88" s="186" t="s">
        <v>183</v>
      </c>
      <c r="F88" s="186" t="s">
        <v>184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P89+P174+P182+P187+P235+P242+P272</f>
        <v>0</v>
      </c>
      <c r="Q88" s="191"/>
      <c r="R88" s="192">
        <f>R89+R174+R182+R187+R235+R242+R272</f>
        <v>35.839545079999994</v>
      </c>
      <c r="S88" s="191"/>
      <c r="T88" s="193">
        <f>T89+T174+T182+T187+T235+T242+T272</f>
        <v>26.825000000000003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84</v>
      </c>
      <c r="AT88" s="195" t="s">
        <v>75</v>
      </c>
      <c r="AU88" s="195" t="s">
        <v>76</v>
      </c>
      <c r="AY88" s="194" t="s">
        <v>137</v>
      </c>
      <c r="BK88" s="196">
        <f>BK89+BK174+BK182+BK187+BK235+BK242+BK272</f>
        <v>0</v>
      </c>
    </row>
    <row r="89" s="11" customFormat="1" ht="22.8" customHeight="1">
      <c r="A89" s="11"/>
      <c r="B89" s="183"/>
      <c r="C89" s="184"/>
      <c r="D89" s="185" t="s">
        <v>75</v>
      </c>
      <c r="E89" s="236" t="s">
        <v>84</v>
      </c>
      <c r="F89" s="236" t="s">
        <v>185</v>
      </c>
      <c r="G89" s="184"/>
      <c r="H89" s="184"/>
      <c r="I89" s="187"/>
      <c r="J89" s="237">
        <f>BK89</f>
        <v>0</v>
      </c>
      <c r="K89" s="184"/>
      <c r="L89" s="189"/>
      <c r="M89" s="190"/>
      <c r="N89" s="191"/>
      <c r="O89" s="191"/>
      <c r="P89" s="192">
        <f>SUM(P90:P173)</f>
        <v>0</v>
      </c>
      <c r="Q89" s="191"/>
      <c r="R89" s="192">
        <f>SUM(R90:R173)</f>
        <v>4.3200700000000003</v>
      </c>
      <c r="S89" s="191"/>
      <c r="T89" s="193">
        <f>SUM(T90:T173)</f>
        <v>25.905000000000001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84</v>
      </c>
      <c r="AT89" s="195" t="s">
        <v>75</v>
      </c>
      <c r="AU89" s="195" t="s">
        <v>84</v>
      </c>
      <c r="AY89" s="194" t="s">
        <v>137</v>
      </c>
      <c r="BK89" s="196">
        <f>SUM(BK90:BK173)</f>
        <v>0</v>
      </c>
    </row>
    <row r="90" s="2" customFormat="1" ht="16.5" customHeight="1">
      <c r="A90" s="39"/>
      <c r="B90" s="40"/>
      <c r="C90" s="197" t="s">
        <v>84</v>
      </c>
      <c r="D90" s="197" t="s">
        <v>138</v>
      </c>
      <c r="E90" s="198" t="s">
        <v>238</v>
      </c>
      <c r="F90" s="199" t="s">
        <v>239</v>
      </c>
      <c r="G90" s="200" t="s">
        <v>233</v>
      </c>
      <c r="H90" s="201">
        <v>18</v>
      </c>
      <c r="I90" s="202"/>
      <c r="J90" s="203">
        <f>ROUND(I90*H90,2)</f>
        <v>0</v>
      </c>
      <c r="K90" s="199" t="s">
        <v>188</v>
      </c>
      <c r="L90" s="45"/>
      <c r="M90" s="204" t="s">
        <v>19</v>
      </c>
      <c r="N90" s="205" t="s">
        <v>47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0.26000000000000001</v>
      </c>
      <c r="T90" s="207">
        <f>S90*H90</f>
        <v>4.6799999999999997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156</v>
      </c>
      <c r="AT90" s="208" t="s">
        <v>138</v>
      </c>
      <c r="AU90" s="208" t="s">
        <v>86</v>
      </c>
      <c r="AY90" s="18" t="s">
        <v>137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84</v>
      </c>
      <c r="BK90" s="209">
        <f>ROUND(I90*H90,2)</f>
        <v>0</v>
      </c>
      <c r="BL90" s="18" t="s">
        <v>156</v>
      </c>
      <c r="BM90" s="208" t="s">
        <v>639</v>
      </c>
    </row>
    <row r="91" s="2" customFormat="1">
      <c r="A91" s="39"/>
      <c r="B91" s="40"/>
      <c r="C91" s="41"/>
      <c r="D91" s="210" t="s">
        <v>144</v>
      </c>
      <c r="E91" s="41"/>
      <c r="F91" s="211" t="s">
        <v>241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86</v>
      </c>
    </row>
    <row r="92" s="2" customFormat="1">
      <c r="A92" s="39"/>
      <c r="B92" s="40"/>
      <c r="C92" s="41"/>
      <c r="D92" s="238" t="s">
        <v>191</v>
      </c>
      <c r="E92" s="41"/>
      <c r="F92" s="239" t="s">
        <v>242</v>
      </c>
      <c r="G92" s="41"/>
      <c r="H92" s="41"/>
      <c r="I92" s="212"/>
      <c r="J92" s="41"/>
      <c r="K92" s="41"/>
      <c r="L92" s="45"/>
      <c r="M92" s="213"/>
      <c r="N92" s="21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191</v>
      </c>
      <c r="AU92" s="18" t="s">
        <v>86</v>
      </c>
    </row>
    <row r="93" s="12" customFormat="1">
      <c r="A93" s="12"/>
      <c r="B93" s="215"/>
      <c r="C93" s="216"/>
      <c r="D93" s="210" t="s">
        <v>145</v>
      </c>
      <c r="E93" s="217" t="s">
        <v>19</v>
      </c>
      <c r="F93" s="218" t="s">
        <v>640</v>
      </c>
      <c r="G93" s="216"/>
      <c r="H93" s="219">
        <v>18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5" t="s">
        <v>145</v>
      </c>
      <c r="AU93" s="225" t="s">
        <v>86</v>
      </c>
      <c r="AV93" s="12" t="s">
        <v>86</v>
      </c>
      <c r="AW93" s="12" t="s">
        <v>37</v>
      </c>
      <c r="AX93" s="12" t="s">
        <v>84</v>
      </c>
      <c r="AY93" s="225" t="s">
        <v>137</v>
      </c>
    </row>
    <row r="94" s="2" customFormat="1" ht="16.5" customHeight="1">
      <c r="A94" s="39"/>
      <c r="B94" s="40"/>
      <c r="C94" s="197" t="s">
        <v>86</v>
      </c>
      <c r="D94" s="197" t="s">
        <v>138</v>
      </c>
      <c r="E94" s="198" t="s">
        <v>244</v>
      </c>
      <c r="F94" s="199" t="s">
        <v>245</v>
      </c>
      <c r="G94" s="200" t="s">
        <v>233</v>
      </c>
      <c r="H94" s="201">
        <v>3</v>
      </c>
      <c r="I94" s="202"/>
      <c r="J94" s="203">
        <f>ROUND(I94*H94,2)</f>
        <v>0</v>
      </c>
      <c r="K94" s="199" t="s">
        <v>188</v>
      </c>
      <c r="L94" s="45"/>
      <c r="M94" s="204" t="s">
        <v>19</v>
      </c>
      <c r="N94" s="205" t="s">
        <v>47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0.17000000000000001</v>
      </c>
      <c r="T94" s="207">
        <f>S94*H94</f>
        <v>0.51000000000000001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156</v>
      </c>
      <c r="AT94" s="208" t="s">
        <v>138</v>
      </c>
      <c r="AU94" s="208" t="s">
        <v>86</v>
      </c>
      <c r="AY94" s="18" t="s">
        <v>137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84</v>
      </c>
      <c r="BK94" s="209">
        <f>ROUND(I94*H94,2)</f>
        <v>0</v>
      </c>
      <c r="BL94" s="18" t="s">
        <v>156</v>
      </c>
      <c r="BM94" s="208" t="s">
        <v>641</v>
      </c>
    </row>
    <row r="95" s="2" customFormat="1">
      <c r="A95" s="39"/>
      <c r="B95" s="40"/>
      <c r="C95" s="41"/>
      <c r="D95" s="210" t="s">
        <v>144</v>
      </c>
      <c r="E95" s="41"/>
      <c r="F95" s="211" t="s">
        <v>247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86</v>
      </c>
    </row>
    <row r="96" s="2" customFormat="1">
      <c r="A96" s="39"/>
      <c r="B96" s="40"/>
      <c r="C96" s="41"/>
      <c r="D96" s="238" t="s">
        <v>191</v>
      </c>
      <c r="E96" s="41"/>
      <c r="F96" s="239" t="s">
        <v>248</v>
      </c>
      <c r="G96" s="41"/>
      <c r="H96" s="41"/>
      <c r="I96" s="212"/>
      <c r="J96" s="41"/>
      <c r="K96" s="41"/>
      <c r="L96" s="45"/>
      <c r="M96" s="213"/>
      <c r="N96" s="21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191</v>
      </c>
      <c r="AU96" s="18" t="s">
        <v>86</v>
      </c>
    </row>
    <row r="97" s="12" customFormat="1">
      <c r="A97" s="12"/>
      <c r="B97" s="215"/>
      <c r="C97" s="216"/>
      <c r="D97" s="210" t="s">
        <v>145</v>
      </c>
      <c r="E97" s="217" t="s">
        <v>19</v>
      </c>
      <c r="F97" s="218" t="s">
        <v>642</v>
      </c>
      <c r="G97" s="216"/>
      <c r="H97" s="219">
        <v>3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5" t="s">
        <v>145</v>
      </c>
      <c r="AU97" s="225" t="s">
        <v>86</v>
      </c>
      <c r="AV97" s="12" t="s">
        <v>86</v>
      </c>
      <c r="AW97" s="12" t="s">
        <v>37</v>
      </c>
      <c r="AX97" s="12" t="s">
        <v>84</v>
      </c>
      <c r="AY97" s="225" t="s">
        <v>137</v>
      </c>
    </row>
    <row r="98" s="2" customFormat="1" ht="16.5" customHeight="1">
      <c r="A98" s="39"/>
      <c r="B98" s="40"/>
      <c r="C98" s="197" t="s">
        <v>151</v>
      </c>
      <c r="D98" s="197" t="s">
        <v>138</v>
      </c>
      <c r="E98" s="198" t="s">
        <v>250</v>
      </c>
      <c r="F98" s="199" t="s">
        <v>251</v>
      </c>
      <c r="G98" s="200" t="s">
        <v>233</v>
      </c>
      <c r="H98" s="201">
        <v>18</v>
      </c>
      <c r="I98" s="202"/>
      <c r="J98" s="203">
        <f>ROUND(I98*H98,2)</f>
        <v>0</v>
      </c>
      <c r="K98" s="199" t="s">
        <v>188</v>
      </c>
      <c r="L98" s="45"/>
      <c r="M98" s="204" t="s">
        <v>19</v>
      </c>
      <c r="N98" s="205" t="s">
        <v>47</v>
      </c>
      <c r="O98" s="85"/>
      <c r="P98" s="206">
        <f>O98*H98</f>
        <v>0</v>
      </c>
      <c r="Q98" s="206">
        <v>0</v>
      </c>
      <c r="R98" s="206">
        <f>Q98*H98</f>
        <v>0</v>
      </c>
      <c r="S98" s="206">
        <v>0.28999999999999998</v>
      </c>
      <c r="T98" s="207">
        <f>S98*H98</f>
        <v>5.2199999999999998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8" t="s">
        <v>156</v>
      </c>
      <c r="AT98" s="208" t="s">
        <v>138</v>
      </c>
      <c r="AU98" s="208" t="s">
        <v>86</v>
      </c>
      <c r="AY98" s="18" t="s">
        <v>137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84</v>
      </c>
      <c r="BK98" s="209">
        <f>ROUND(I98*H98,2)</f>
        <v>0</v>
      </c>
      <c r="BL98" s="18" t="s">
        <v>156</v>
      </c>
      <c r="BM98" s="208" t="s">
        <v>643</v>
      </c>
    </row>
    <row r="99" s="2" customFormat="1">
      <c r="A99" s="39"/>
      <c r="B99" s="40"/>
      <c r="C99" s="41"/>
      <c r="D99" s="210" t="s">
        <v>144</v>
      </c>
      <c r="E99" s="41"/>
      <c r="F99" s="211" t="s">
        <v>253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86</v>
      </c>
    </row>
    <row r="100" s="2" customFormat="1">
      <c r="A100" s="39"/>
      <c r="B100" s="40"/>
      <c r="C100" s="41"/>
      <c r="D100" s="238" t="s">
        <v>191</v>
      </c>
      <c r="E100" s="41"/>
      <c r="F100" s="239" t="s">
        <v>254</v>
      </c>
      <c r="G100" s="41"/>
      <c r="H100" s="41"/>
      <c r="I100" s="212"/>
      <c r="J100" s="41"/>
      <c r="K100" s="41"/>
      <c r="L100" s="45"/>
      <c r="M100" s="213"/>
      <c r="N100" s="21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191</v>
      </c>
      <c r="AU100" s="18" t="s">
        <v>86</v>
      </c>
    </row>
    <row r="101" s="12" customFormat="1">
      <c r="A101" s="12"/>
      <c r="B101" s="215"/>
      <c r="C101" s="216"/>
      <c r="D101" s="210" t="s">
        <v>145</v>
      </c>
      <c r="E101" s="217" t="s">
        <v>19</v>
      </c>
      <c r="F101" s="218" t="s">
        <v>644</v>
      </c>
      <c r="G101" s="216"/>
      <c r="H101" s="219">
        <v>18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5" t="s">
        <v>145</v>
      </c>
      <c r="AU101" s="225" t="s">
        <v>86</v>
      </c>
      <c r="AV101" s="12" t="s">
        <v>86</v>
      </c>
      <c r="AW101" s="12" t="s">
        <v>37</v>
      </c>
      <c r="AX101" s="12" t="s">
        <v>84</v>
      </c>
      <c r="AY101" s="225" t="s">
        <v>137</v>
      </c>
    </row>
    <row r="102" s="2" customFormat="1" ht="16.5" customHeight="1">
      <c r="A102" s="39"/>
      <c r="B102" s="40"/>
      <c r="C102" s="197" t="s">
        <v>156</v>
      </c>
      <c r="D102" s="197" t="s">
        <v>138</v>
      </c>
      <c r="E102" s="198" t="s">
        <v>264</v>
      </c>
      <c r="F102" s="199" t="s">
        <v>265</v>
      </c>
      <c r="G102" s="200" t="s">
        <v>233</v>
      </c>
      <c r="H102" s="201">
        <v>3</v>
      </c>
      <c r="I102" s="202"/>
      <c r="J102" s="203">
        <f>ROUND(I102*H102,2)</f>
        <v>0</v>
      </c>
      <c r="K102" s="199" t="s">
        <v>188</v>
      </c>
      <c r="L102" s="45"/>
      <c r="M102" s="204" t="s">
        <v>19</v>
      </c>
      <c r="N102" s="205" t="s">
        <v>47</v>
      </c>
      <c r="O102" s="85"/>
      <c r="P102" s="206">
        <f>O102*H102</f>
        <v>0</v>
      </c>
      <c r="Q102" s="206">
        <v>0</v>
      </c>
      <c r="R102" s="206">
        <f>Q102*H102</f>
        <v>0</v>
      </c>
      <c r="S102" s="206">
        <v>0.32500000000000001</v>
      </c>
      <c r="T102" s="207">
        <f>S102*H102</f>
        <v>0.97500000000000009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156</v>
      </c>
      <c r="AT102" s="208" t="s">
        <v>138</v>
      </c>
      <c r="AU102" s="208" t="s">
        <v>86</v>
      </c>
      <c r="AY102" s="18" t="s">
        <v>137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84</v>
      </c>
      <c r="BK102" s="209">
        <f>ROUND(I102*H102,2)</f>
        <v>0</v>
      </c>
      <c r="BL102" s="18" t="s">
        <v>156</v>
      </c>
      <c r="BM102" s="208" t="s">
        <v>645</v>
      </c>
    </row>
    <row r="103" s="2" customFormat="1">
      <c r="A103" s="39"/>
      <c r="B103" s="40"/>
      <c r="C103" s="41"/>
      <c r="D103" s="210" t="s">
        <v>144</v>
      </c>
      <c r="E103" s="41"/>
      <c r="F103" s="211" t="s">
        <v>267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144</v>
      </c>
      <c r="AU103" s="18" t="s">
        <v>86</v>
      </c>
    </row>
    <row r="104" s="2" customFormat="1">
      <c r="A104" s="39"/>
      <c r="B104" s="40"/>
      <c r="C104" s="41"/>
      <c r="D104" s="238" t="s">
        <v>191</v>
      </c>
      <c r="E104" s="41"/>
      <c r="F104" s="239" t="s">
        <v>268</v>
      </c>
      <c r="G104" s="41"/>
      <c r="H104" s="41"/>
      <c r="I104" s="212"/>
      <c r="J104" s="41"/>
      <c r="K104" s="41"/>
      <c r="L104" s="45"/>
      <c r="M104" s="213"/>
      <c r="N104" s="21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191</v>
      </c>
      <c r="AU104" s="18" t="s">
        <v>86</v>
      </c>
    </row>
    <row r="105" s="12" customFormat="1">
      <c r="A105" s="12"/>
      <c r="B105" s="215"/>
      <c r="C105" s="216"/>
      <c r="D105" s="210" t="s">
        <v>145</v>
      </c>
      <c r="E105" s="217" t="s">
        <v>19</v>
      </c>
      <c r="F105" s="218" t="s">
        <v>646</v>
      </c>
      <c r="G105" s="216"/>
      <c r="H105" s="219">
        <v>3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5" t="s">
        <v>145</v>
      </c>
      <c r="AU105" s="225" t="s">
        <v>86</v>
      </c>
      <c r="AV105" s="12" t="s">
        <v>86</v>
      </c>
      <c r="AW105" s="12" t="s">
        <v>37</v>
      </c>
      <c r="AX105" s="12" t="s">
        <v>84</v>
      </c>
      <c r="AY105" s="225" t="s">
        <v>137</v>
      </c>
    </row>
    <row r="106" s="2" customFormat="1" ht="16.5" customHeight="1">
      <c r="A106" s="39"/>
      <c r="B106" s="40"/>
      <c r="C106" s="197" t="s">
        <v>136</v>
      </c>
      <c r="D106" s="197" t="s">
        <v>138</v>
      </c>
      <c r="E106" s="198" t="s">
        <v>258</v>
      </c>
      <c r="F106" s="199" t="s">
        <v>259</v>
      </c>
      <c r="G106" s="200" t="s">
        <v>233</v>
      </c>
      <c r="H106" s="201">
        <v>66</v>
      </c>
      <c r="I106" s="202"/>
      <c r="J106" s="203">
        <f>ROUND(I106*H106,2)</f>
        <v>0</v>
      </c>
      <c r="K106" s="199" t="s">
        <v>188</v>
      </c>
      <c r="L106" s="45"/>
      <c r="M106" s="204" t="s">
        <v>19</v>
      </c>
      <c r="N106" s="205" t="s">
        <v>47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0.22</v>
      </c>
      <c r="T106" s="207">
        <f>S106*H106</f>
        <v>14.52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156</v>
      </c>
      <c r="AT106" s="208" t="s">
        <v>138</v>
      </c>
      <c r="AU106" s="208" t="s">
        <v>86</v>
      </c>
      <c r="AY106" s="18" t="s">
        <v>137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84</v>
      </c>
      <c r="BK106" s="209">
        <f>ROUND(I106*H106,2)</f>
        <v>0</v>
      </c>
      <c r="BL106" s="18" t="s">
        <v>156</v>
      </c>
      <c r="BM106" s="208" t="s">
        <v>647</v>
      </c>
    </row>
    <row r="107" s="2" customFormat="1">
      <c r="A107" s="39"/>
      <c r="B107" s="40"/>
      <c r="C107" s="41"/>
      <c r="D107" s="210" t="s">
        <v>144</v>
      </c>
      <c r="E107" s="41"/>
      <c r="F107" s="211" t="s">
        <v>261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86</v>
      </c>
    </row>
    <row r="108" s="2" customFormat="1">
      <c r="A108" s="39"/>
      <c r="B108" s="40"/>
      <c r="C108" s="41"/>
      <c r="D108" s="238" t="s">
        <v>191</v>
      </c>
      <c r="E108" s="41"/>
      <c r="F108" s="239" t="s">
        <v>262</v>
      </c>
      <c r="G108" s="41"/>
      <c r="H108" s="41"/>
      <c r="I108" s="212"/>
      <c r="J108" s="41"/>
      <c r="K108" s="41"/>
      <c r="L108" s="45"/>
      <c r="M108" s="213"/>
      <c r="N108" s="21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191</v>
      </c>
      <c r="AU108" s="18" t="s">
        <v>86</v>
      </c>
    </row>
    <row r="109" s="12" customFormat="1">
      <c r="A109" s="12"/>
      <c r="B109" s="215"/>
      <c r="C109" s="216"/>
      <c r="D109" s="210" t="s">
        <v>145</v>
      </c>
      <c r="E109" s="217" t="s">
        <v>19</v>
      </c>
      <c r="F109" s="218" t="s">
        <v>648</v>
      </c>
      <c r="G109" s="216"/>
      <c r="H109" s="219">
        <v>63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5" t="s">
        <v>145</v>
      </c>
      <c r="AU109" s="225" t="s">
        <v>86</v>
      </c>
      <c r="AV109" s="12" t="s">
        <v>86</v>
      </c>
      <c r="AW109" s="12" t="s">
        <v>37</v>
      </c>
      <c r="AX109" s="12" t="s">
        <v>76</v>
      </c>
      <c r="AY109" s="225" t="s">
        <v>137</v>
      </c>
    </row>
    <row r="110" s="12" customFormat="1">
      <c r="A110" s="12"/>
      <c r="B110" s="215"/>
      <c r="C110" s="216"/>
      <c r="D110" s="210" t="s">
        <v>145</v>
      </c>
      <c r="E110" s="217" t="s">
        <v>19</v>
      </c>
      <c r="F110" s="218" t="s">
        <v>649</v>
      </c>
      <c r="G110" s="216"/>
      <c r="H110" s="219">
        <v>3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5" t="s">
        <v>145</v>
      </c>
      <c r="AU110" s="225" t="s">
        <v>86</v>
      </c>
      <c r="AV110" s="12" t="s">
        <v>86</v>
      </c>
      <c r="AW110" s="12" t="s">
        <v>37</v>
      </c>
      <c r="AX110" s="12" t="s">
        <v>76</v>
      </c>
      <c r="AY110" s="225" t="s">
        <v>137</v>
      </c>
    </row>
    <row r="111" s="14" customFormat="1">
      <c r="A111" s="14"/>
      <c r="B111" s="244"/>
      <c r="C111" s="245"/>
      <c r="D111" s="210" t="s">
        <v>145</v>
      </c>
      <c r="E111" s="246" t="s">
        <v>19</v>
      </c>
      <c r="F111" s="247" t="s">
        <v>257</v>
      </c>
      <c r="G111" s="245"/>
      <c r="H111" s="248">
        <v>66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145</v>
      </c>
      <c r="AU111" s="254" t="s">
        <v>86</v>
      </c>
      <c r="AV111" s="14" t="s">
        <v>156</v>
      </c>
      <c r="AW111" s="14" t="s">
        <v>37</v>
      </c>
      <c r="AX111" s="14" t="s">
        <v>84</v>
      </c>
      <c r="AY111" s="254" t="s">
        <v>137</v>
      </c>
    </row>
    <row r="112" s="2" customFormat="1" ht="21.75" customHeight="1">
      <c r="A112" s="39"/>
      <c r="B112" s="40"/>
      <c r="C112" s="197" t="s">
        <v>215</v>
      </c>
      <c r="D112" s="197" t="s">
        <v>138</v>
      </c>
      <c r="E112" s="198" t="s">
        <v>293</v>
      </c>
      <c r="F112" s="199" t="s">
        <v>294</v>
      </c>
      <c r="G112" s="200" t="s">
        <v>295</v>
      </c>
      <c r="H112" s="201">
        <v>1.8</v>
      </c>
      <c r="I112" s="202"/>
      <c r="J112" s="203">
        <f>ROUND(I112*H112,2)</f>
        <v>0</v>
      </c>
      <c r="K112" s="199" t="s">
        <v>188</v>
      </c>
      <c r="L112" s="45"/>
      <c r="M112" s="204" t="s">
        <v>19</v>
      </c>
      <c r="N112" s="205" t="s">
        <v>47</v>
      </c>
      <c r="O112" s="85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8" t="s">
        <v>156</v>
      </c>
      <c r="AT112" s="208" t="s">
        <v>138</v>
      </c>
      <c r="AU112" s="208" t="s">
        <v>86</v>
      </c>
      <c r="AY112" s="18" t="s">
        <v>137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84</v>
      </c>
      <c r="BK112" s="209">
        <f>ROUND(I112*H112,2)</f>
        <v>0</v>
      </c>
      <c r="BL112" s="18" t="s">
        <v>156</v>
      </c>
      <c r="BM112" s="208" t="s">
        <v>650</v>
      </c>
    </row>
    <row r="113" s="2" customFormat="1">
      <c r="A113" s="39"/>
      <c r="B113" s="40"/>
      <c r="C113" s="41"/>
      <c r="D113" s="210" t="s">
        <v>144</v>
      </c>
      <c r="E113" s="41"/>
      <c r="F113" s="211" t="s">
        <v>297</v>
      </c>
      <c r="G113" s="41"/>
      <c r="H113" s="41"/>
      <c r="I113" s="212"/>
      <c r="J113" s="41"/>
      <c r="K113" s="41"/>
      <c r="L113" s="45"/>
      <c r="M113" s="213"/>
      <c r="N113" s="21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86</v>
      </c>
    </row>
    <row r="114" s="2" customFormat="1">
      <c r="A114" s="39"/>
      <c r="B114" s="40"/>
      <c r="C114" s="41"/>
      <c r="D114" s="238" t="s">
        <v>191</v>
      </c>
      <c r="E114" s="41"/>
      <c r="F114" s="239" t="s">
        <v>298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191</v>
      </c>
      <c r="AU114" s="18" t="s">
        <v>86</v>
      </c>
    </row>
    <row r="115" s="15" customFormat="1">
      <c r="A115" s="15"/>
      <c r="B115" s="255"/>
      <c r="C115" s="256"/>
      <c r="D115" s="210" t="s">
        <v>145</v>
      </c>
      <c r="E115" s="257" t="s">
        <v>19</v>
      </c>
      <c r="F115" s="258" t="s">
        <v>299</v>
      </c>
      <c r="G115" s="256"/>
      <c r="H115" s="257" t="s">
        <v>19</v>
      </c>
      <c r="I115" s="259"/>
      <c r="J115" s="256"/>
      <c r="K115" s="256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145</v>
      </c>
      <c r="AU115" s="264" t="s">
        <v>86</v>
      </c>
      <c r="AV115" s="15" t="s">
        <v>84</v>
      </c>
      <c r="AW115" s="15" t="s">
        <v>37</v>
      </c>
      <c r="AX115" s="15" t="s">
        <v>76</v>
      </c>
      <c r="AY115" s="264" t="s">
        <v>137</v>
      </c>
    </row>
    <row r="116" s="12" customFormat="1">
      <c r="A116" s="12"/>
      <c r="B116" s="215"/>
      <c r="C116" s="216"/>
      <c r="D116" s="210" t="s">
        <v>145</v>
      </c>
      <c r="E116" s="217" t="s">
        <v>19</v>
      </c>
      <c r="F116" s="218" t="s">
        <v>651</v>
      </c>
      <c r="G116" s="216"/>
      <c r="H116" s="219">
        <v>1.8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5" t="s">
        <v>145</v>
      </c>
      <c r="AU116" s="225" t="s">
        <v>86</v>
      </c>
      <c r="AV116" s="12" t="s">
        <v>86</v>
      </c>
      <c r="AW116" s="12" t="s">
        <v>37</v>
      </c>
      <c r="AX116" s="12" t="s">
        <v>76</v>
      </c>
      <c r="AY116" s="225" t="s">
        <v>137</v>
      </c>
    </row>
    <row r="117" s="14" customFormat="1">
      <c r="A117" s="14"/>
      <c r="B117" s="244"/>
      <c r="C117" s="245"/>
      <c r="D117" s="210" t="s">
        <v>145</v>
      </c>
      <c r="E117" s="246" t="s">
        <v>19</v>
      </c>
      <c r="F117" s="247" t="s">
        <v>257</v>
      </c>
      <c r="G117" s="245"/>
      <c r="H117" s="248">
        <v>1.8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145</v>
      </c>
      <c r="AU117" s="254" t="s">
        <v>86</v>
      </c>
      <c r="AV117" s="14" t="s">
        <v>156</v>
      </c>
      <c r="AW117" s="14" t="s">
        <v>37</v>
      </c>
      <c r="AX117" s="14" t="s">
        <v>84</v>
      </c>
      <c r="AY117" s="254" t="s">
        <v>137</v>
      </c>
    </row>
    <row r="118" s="2" customFormat="1" ht="21.75" customHeight="1">
      <c r="A118" s="39"/>
      <c r="B118" s="40"/>
      <c r="C118" s="197" t="s">
        <v>270</v>
      </c>
      <c r="D118" s="197" t="s">
        <v>138</v>
      </c>
      <c r="E118" s="198" t="s">
        <v>652</v>
      </c>
      <c r="F118" s="199" t="s">
        <v>653</v>
      </c>
      <c r="G118" s="200" t="s">
        <v>295</v>
      </c>
      <c r="H118" s="201">
        <v>2.3999999999999999</v>
      </c>
      <c r="I118" s="202"/>
      <c r="J118" s="203">
        <f>ROUND(I118*H118,2)</f>
        <v>0</v>
      </c>
      <c r="K118" s="199" t="s">
        <v>188</v>
      </c>
      <c r="L118" s="45"/>
      <c r="M118" s="204" t="s">
        <v>19</v>
      </c>
      <c r="N118" s="205" t="s">
        <v>47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156</v>
      </c>
      <c r="AT118" s="208" t="s">
        <v>138</v>
      </c>
      <c r="AU118" s="208" t="s">
        <v>86</v>
      </c>
      <c r="AY118" s="18" t="s">
        <v>137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84</v>
      </c>
      <c r="BK118" s="209">
        <f>ROUND(I118*H118,2)</f>
        <v>0</v>
      </c>
      <c r="BL118" s="18" t="s">
        <v>156</v>
      </c>
      <c r="BM118" s="208" t="s">
        <v>654</v>
      </c>
    </row>
    <row r="119" s="2" customFormat="1">
      <c r="A119" s="39"/>
      <c r="B119" s="40"/>
      <c r="C119" s="41"/>
      <c r="D119" s="210" t="s">
        <v>144</v>
      </c>
      <c r="E119" s="41"/>
      <c r="F119" s="211" t="s">
        <v>655</v>
      </c>
      <c r="G119" s="41"/>
      <c r="H119" s="41"/>
      <c r="I119" s="212"/>
      <c r="J119" s="41"/>
      <c r="K119" s="41"/>
      <c r="L119" s="45"/>
      <c r="M119" s="213"/>
      <c r="N119" s="21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86</v>
      </c>
    </row>
    <row r="120" s="2" customFormat="1">
      <c r="A120" s="39"/>
      <c r="B120" s="40"/>
      <c r="C120" s="41"/>
      <c r="D120" s="238" t="s">
        <v>191</v>
      </c>
      <c r="E120" s="41"/>
      <c r="F120" s="239" t="s">
        <v>656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191</v>
      </c>
      <c r="AU120" s="18" t="s">
        <v>86</v>
      </c>
    </row>
    <row r="121" s="15" customFormat="1">
      <c r="A121" s="15"/>
      <c r="B121" s="255"/>
      <c r="C121" s="256"/>
      <c r="D121" s="210" t="s">
        <v>145</v>
      </c>
      <c r="E121" s="257" t="s">
        <v>19</v>
      </c>
      <c r="F121" s="258" t="s">
        <v>657</v>
      </c>
      <c r="G121" s="256"/>
      <c r="H121" s="257" t="s">
        <v>19</v>
      </c>
      <c r="I121" s="259"/>
      <c r="J121" s="256"/>
      <c r="K121" s="256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145</v>
      </c>
      <c r="AU121" s="264" t="s">
        <v>86</v>
      </c>
      <c r="AV121" s="15" t="s">
        <v>84</v>
      </c>
      <c r="AW121" s="15" t="s">
        <v>37</v>
      </c>
      <c r="AX121" s="15" t="s">
        <v>76</v>
      </c>
      <c r="AY121" s="264" t="s">
        <v>137</v>
      </c>
    </row>
    <row r="122" s="12" customFormat="1">
      <c r="A122" s="12"/>
      <c r="B122" s="215"/>
      <c r="C122" s="216"/>
      <c r="D122" s="210" t="s">
        <v>145</v>
      </c>
      <c r="E122" s="217" t="s">
        <v>19</v>
      </c>
      <c r="F122" s="218" t="s">
        <v>658</v>
      </c>
      <c r="G122" s="216"/>
      <c r="H122" s="219">
        <v>2.3999999999999999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5" t="s">
        <v>145</v>
      </c>
      <c r="AU122" s="225" t="s">
        <v>86</v>
      </c>
      <c r="AV122" s="12" t="s">
        <v>86</v>
      </c>
      <c r="AW122" s="12" t="s">
        <v>37</v>
      </c>
      <c r="AX122" s="12" t="s">
        <v>84</v>
      </c>
      <c r="AY122" s="225" t="s">
        <v>137</v>
      </c>
    </row>
    <row r="123" s="2" customFormat="1" ht="21.75" customHeight="1">
      <c r="A123" s="39"/>
      <c r="B123" s="40"/>
      <c r="C123" s="197" t="s">
        <v>278</v>
      </c>
      <c r="D123" s="197" t="s">
        <v>138</v>
      </c>
      <c r="E123" s="198" t="s">
        <v>305</v>
      </c>
      <c r="F123" s="199" t="s">
        <v>306</v>
      </c>
      <c r="G123" s="200" t="s">
        <v>295</v>
      </c>
      <c r="H123" s="201">
        <v>4.2000000000000002</v>
      </c>
      <c r="I123" s="202"/>
      <c r="J123" s="203">
        <f>ROUND(I123*H123,2)</f>
        <v>0</v>
      </c>
      <c r="K123" s="199" t="s">
        <v>188</v>
      </c>
      <c r="L123" s="45"/>
      <c r="M123" s="204" t="s">
        <v>19</v>
      </c>
      <c r="N123" s="205" t="s">
        <v>47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156</v>
      </c>
      <c r="AT123" s="208" t="s">
        <v>138</v>
      </c>
      <c r="AU123" s="208" t="s">
        <v>86</v>
      </c>
      <c r="AY123" s="18" t="s">
        <v>137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84</v>
      </c>
      <c r="BK123" s="209">
        <f>ROUND(I123*H123,2)</f>
        <v>0</v>
      </c>
      <c r="BL123" s="18" t="s">
        <v>156</v>
      </c>
      <c r="BM123" s="208" t="s">
        <v>659</v>
      </c>
    </row>
    <row r="124" s="2" customFormat="1">
      <c r="A124" s="39"/>
      <c r="B124" s="40"/>
      <c r="C124" s="41"/>
      <c r="D124" s="210" t="s">
        <v>144</v>
      </c>
      <c r="E124" s="41"/>
      <c r="F124" s="211" t="s">
        <v>308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86</v>
      </c>
    </row>
    <row r="125" s="2" customFormat="1">
      <c r="A125" s="39"/>
      <c r="B125" s="40"/>
      <c r="C125" s="41"/>
      <c r="D125" s="238" t="s">
        <v>191</v>
      </c>
      <c r="E125" s="41"/>
      <c r="F125" s="239" t="s">
        <v>309</v>
      </c>
      <c r="G125" s="41"/>
      <c r="H125" s="41"/>
      <c r="I125" s="212"/>
      <c r="J125" s="41"/>
      <c r="K125" s="41"/>
      <c r="L125" s="45"/>
      <c r="M125" s="213"/>
      <c r="N125" s="21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191</v>
      </c>
      <c r="AU125" s="18" t="s">
        <v>86</v>
      </c>
    </row>
    <row r="126" s="12" customFormat="1">
      <c r="A126" s="12"/>
      <c r="B126" s="215"/>
      <c r="C126" s="216"/>
      <c r="D126" s="210" t="s">
        <v>145</v>
      </c>
      <c r="E126" s="217" t="s">
        <v>19</v>
      </c>
      <c r="F126" s="218" t="s">
        <v>651</v>
      </c>
      <c r="G126" s="216"/>
      <c r="H126" s="219">
        <v>1.8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5" t="s">
        <v>145</v>
      </c>
      <c r="AU126" s="225" t="s">
        <v>86</v>
      </c>
      <c r="AV126" s="12" t="s">
        <v>86</v>
      </c>
      <c r="AW126" s="12" t="s">
        <v>37</v>
      </c>
      <c r="AX126" s="12" t="s">
        <v>76</v>
      </c>
      <c r="AY126" s="225" t="s">
        <v>137</v>
      </c>
    </row>
    <row r="127" s="12" customFormat="1">
      <c r="A127" s="12"/>
      <c r="B127" s="215"/>
      <c r="C127" s="216"/>
      <c r="D127" s="210" t="s">
        <v>145</v>
      </c>
      <c r="E127" s="217" t="s">
        <v>19</v>
      </c>
      <c r="F127" s="218" t="s">
        <v>660</v>
      </c>
      <c r="G127" s="216"/>
      <c r="H127" s="219">
        <v>2.3999999999999999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5" t="s">
        <v>145</v>
      </c>
      <c r="AU127" s="225" t="s">
        <v>86</v>
      </c>
      <c r="AV127" s="12" t="s">
        <v>86</v>
      </c>
      <c r="AW127" s="12" t="s">
        <v>37</v>
      </c>
      <c r="AX127" s="12" t="s">
        <v>76</v>
      </c>
      <c r="AY127" s="225" t="s">
        <v>137</v>
      </c>
    </row>
    <row r="128" s="14" customFormat="1">
      <c r="A128" s="14"/>
      <c r="B128" s="244"/>
      <c r="C128" s="245"/>
      <c r="D128" s="210" t="s">
        <v>145</v>
      </c>
      <c r="E128" s="246" t="s">
        <v>19</v>
      </c>
      <c r="F128" s="247" t="s">
        <v>257</v>
      </c>
      <c r="G128" s="245"/>
      <c r="H128" s="248">
        <v>4.2000000000000002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145</v>
      </c>
      <c r="AU128" s="254" t="s">
        <v>86</v>
      </c>
      <c r="AV128" s="14" t="s">
        <v>156</v>
      </c>
      <c r="AW128" s="14" t="s">
        <v>37</v>
      </c>
      <c r="AX128" s="14" t="s">
        <v>84</v>
      </c>
      <c r="AY128" s="254" t="s">
        <v>137</v>
      </c>
    </row>
    <row r="129" s="2" customFormat="1" ht="21.75" customHeight="1">
      <c r="A129" s="39"/>
      <c r="B129" s="40"/>
      <c r="C129" s="197" t="s">
        <v>213</v>
      </c>
      <c r="D129" s="197" t="s">
        <v>138</v>
      </c>
      <c r="E129" s="198" t="s">
        <v>311</v>
      </c>
      <c r="F129" s="199" t="s">
        <v>312</v>
      </c>
      <c r="G129" s="200" t="s">
        <v>295</v>
      </c>
      <c r="H129" s="201">
        <v>4.2000000000000002</v>
      </c>
      <c r="I129" s="202"/>
      <c r="J129" s="203">
        <f>ROUND(I129*H129,2)</f>
        <v>0</v>
      </c>
      <c r="K129" s="199" t="s">
        <v>188</v>
      </c>
      <c r="L129" s="45"/>
      <c r="M129" s="204" t="s">
        <v>19</v>
      </c>
      <c r="N129" s="205" t="s">
        <v>47</v>
      </c>
      <c r="O129" s="8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8" t="s">
        <v>156</v>
      </c>
      <c r="AT129" s="208" t="s">
        <v>138</v>
      </c>
      <c r="AU129" s="208" t="s">
        <v>86</v>
      </c>
      <c r="AY129" s="18" t="s">
        <v>137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84</v>
      </c>
      <c r="BK129" s="209">
        <f>ROUND(I129*H129,2)</f>
        <v>0</v>
      </c>
      <c r="BL129" s="18" t="s">
        <v>156</v>
      </c>
      <c r="BM129" s="208" t="s">
        <v>661</v>
      </c>
    </row>
    <row r="130" s="2" customFormat="1">
      <c r="A130" s="39"/>
      <c r="B130" s="40"/>
      <c r="C130" s="41"/>
      <c r="D130" s="210" t="s">
        <v>144</v>
      </c>
      <c r="E130" s="41"/>
      <c r="F130" s="211" t="s">
        <v>314</v>
      </c>
      <c r="G130" s="41"/>
      <c r="H130" s="41"/>
      <c r="I130" s="212"/>
      <c r="J130" s="41"/>
      <c r="K130" s="41"/>
      <c r="L130" s="45"/>
      <c r="M130" s="213"/>
      <c r="N130" s="21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86</v>
      </c>
    </row>
    <row r="131" s="2" customFormat="1">
      <c r="A131" s="39"/>
      <c r="B131" s="40"/>
      <c r="C131" s="41"/>
      <c r="D131" s="238" t="s">
        <v>191</v>
      </c>
      <c r="E131" s="41"/>
      <c r="F131" s="239" t="s">
        <v>315</v>
      </c>
      <c r="G131" s="41"/>
      <c r="H131" s="41"/>
      <c r="I131" s="212"/>
      <c r="J131" s="41"/>
      <c r="K131" s="41"/>
      <c r="L131" s="45"/>
      <c r="M131" s="213"/>
      <c r="N131" s="21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191</v>
      </c>
      <c r="AU131" s="18" t="s">
        <v>86</v>
      </c>
    </row>
    <row r="132" s="12" customFormat="1">
      <c r="A132" s="12"/>
      <c r="B132" s="215"/>
      <c r="C132" s="216"/>
      <c r="D132" s="210" t="s">
        <v>145</v>
      </c>
      <c r="E132" s="217" t="s">
        <v>19</v>
      </c>
      <c r="F132" s="218" t="s">
        <v>651</v>
      </c>
      <c r="G132" s="216"/>
      <c r="H132" s="219">
        <v>1.8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5" t="s">
        <v>145</v>
      </c>
      <c r="AU132" s="225" t="s">
        <v>86</v>
      </c>
      <c r="AV132" s="12" t="s">
        <v>86</v>
      </c>
      <c r="AW132" s="12" t="s">
        <v>37</v>
      </c>
      <c r="AX132" s="12" t="s">
        <v>76</v>
      </c>
      <c r="AY132" s="225" t="s">
        <v>137</v>
      </c>
    </row>
    <row r="133" s="12" customFormat="1">
      <c r="A133" s="12"/>
      <c r="B133" s="215"/>
      <c r="C133" s="216"/>
      <c r="D133" s="210" t="s">
        <v>145</v>
      </c>
      <c r="E133" s="217" t="s">
        <v>19</v>
      </c>
      <c r="F133" s="218" t="s">
        <v>660</v>
      </c>
      <c r="G133" s="216"/>
      <c r="H133" s="219">
        <v>2.3999999999999999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5" t="s">
        <v>145</v>
      </c>
      <c r="AU133" s="225" t="s">
        <v>86</v>
      </c>
      <c r="AV133" s="12" t="s">
        <v>86</v>
      </c>
      <c r="AW133" s="12" t="s">
        <v>37</v>
      </c>
      <c r="AX133" s="12" t="s">
        <v>76</v>
      </c>
      <c r="AY133" s="225" t="s">
        <v>137</v>
      </c>
    </row>
    <row r="134" s="14" customFormat="1">
      <c r="A134" s="14"/>
      <c r="B134" s="244"/>
      <c r="C134" s="245"/>
      <c r="D134" s="210" t="s">
        <v>145</v>
      </c>
      <c r="E134" s="246" t="s">
        <v>19</v>
      </c>
      <c r="F134" s="247" t="s">
        <v>257</v>
      </c>
      <c r="G134" s="245"/>
      <c r="H134" s="248">
        <v>4.2000000000000002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145</v>
      </c>
      <c r="AU134" s="254" t="s">
        <v>86</v>
      </c>
      <c r="AV134" s="14" t="s">
        <v>156</v>
      </c>
      <c r="AW134" s="14" t="s">
        <v>37</v>
      </c>
      <c r="AX134" s="14" t="s">
        <v>84</v>
      </c>
      <c r="AY134" s="254" t="s">
        <v>137</v>
      </c>
    </row>
    <row r="135" s="2" customFormat="1" ht="16.5" customHeight="1">
      <c r="A135" s="39"/>
      <c r="B135" s="40"/>
      <c r="C135" s="197" t="s">
        <v>292</v>
      </c>
      <c r="D135" s="197" t="s">
        <v>138</v>
      </c>
      <c r="E135" s="198" t="s">
        <v>317</v>
      </c>
      <c r="F135" s="199" t="s">
        <v>318</v>
      </c>
      <c r="G135" s="200" t="s">
        <v>319</v>
      </c>
      <c r="H135" s="201">
        <v>7.1399999999999997</v>
      </c>
      <c r="I135" s="202"/>
      <c r="J135" s="203">
        <f>ROUND(I135*H135,2)</f>
        <v>0</v>
      </c>
      <c r="K135" s="199" t="s">
        <v>188</v>
      </c>
      <c r="L135" s="45"/>
      <c r="M135" s="204" t="s">
        <v>19</v>
      </c>
      <c r="N135" s="205" t="s">
        <v>47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156</v>
      </c>
      <c r="AT135" s="208" t="s">
        <v>138</v>
      </c>
      <c r="AU135" s="208" t="s">
        <v>86</v>
      </c>
      <c r="AY135" s="18" t="s">
        <v>137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84</v>
      </c>
      <c r="BK135" s="209">
        <f>ROUND(I135*H135,2)</f>
        <v>0</v>
      </c>
      <c r="BL135" s="18" t="s">
        <v>156</v>
      </c>
      <c r="BM135" s="208" t="s">
        <v>662</v>
      </c>
    </row>
    <row r="136" s="2" customFormat="1">
      <c r="A136" s="39"/>
      <c r="B136" s="40"/>
      <c r="C136" s="41"/>
      <c r="D136" s="210" t="s">
        <v>144</v>
      </c>
      <c r="E136" s="41"/>
      <c r="F136" s="211" t="s">
        <v>321</v>
      </c>
      <c r="G136" s="41"/>
      <c r="H136" s="41"/>
      <c r="I136" s="212"/>
      <c r="J136" s="41"/>
      <c r="K136" s="41"/>
      <c r="L136" s="45"/>
      <c r="M136" s="213"/>
      <c r="N136" s="21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86</v>
      </c>
    </row>
    <row r="137" s="2" customFormat="1">
      <c r="A137" s="39"/>
      <c r="B137" s="40"/>
      <c r="C137" s="41"/>
      <c r="D137" s="238" t="s">
        <v>191</v>
      </c>
      <c r="E137" s="41"/>
      <c r="F137" s="239" t="s">
        <v>322</v>
      </c>
      <c r="G137" s="41"/>
      <c r="H137" s="41"/>
      <c r="I137" s="212"/>
      <c r="J137" s="41"/>
      <c r="K137" s="41"/>
      <c r="L137" s="45"/>
      <c r="M137" s="213"/>
      <c r="N137" s="21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191</v>
      </c>
      <c r="AU137" s="18" t="s">
        <v>86</v>
      </c>
    </row>
    <row r="138" s="12" customFormat="1">
      <c r="A138" s="12"/>
      <c r="B138" s="215"/>
      <c r="C138" s="216"/>
      <c r="D138" s="210" t="s">
        <v>145</v>
      </c>
      <c r="E138" s="217" t="s">
        <v>19</v>
      </c>
      <c r="F138" s="218" t="s">
        <v>663</v>
      </c>
      <c r="G138" s="216"/>
      <c r="H138" s="219">
        <v>3.0600000000000001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5" t="s">
        <v>145</v>
      </c>
      <c r="AU138" s="225" t="s">
        <v>86</v>
      </c>
      <c r="AV138" s="12" t="s">
        <v>86</v>
      </c>
      <c r="AW138" s="12" t="s">
        <v>37</v>
      </c>
      <c r="AX138" s="12" t="s">
        <v>76</v>
      </c>
      <c r="AY138" s="225" t="s">
        <v>137</v>
      </c>
    </row>
    <row r="139" s="12" customFormat="1">
      <c r="A139" s="12"/>
      <c r="B139" s="215"/>
      <c r="C139" s="216"/>
      <c r="D139" s="210" t="s">
        <v>145</v>
      </c>
      <c r="E139" s="217" t="s">
        <v>19</v>
      </c>
      <c r="F139" s="218" t="s">
        <v>664</v>
      </c>
      <c r="G139" s="216"/>
      <c r="H139" s="219">
        <v>4.0800000000000001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5" t="s">
        <v>145</v>
      </c>
      <c r="AU139" s="225" t="s">
        <v>86</v>
      </c>
      <c r="AV139" s="12" t="s">
        <v>86</v>
      </c>
      <c r="AW139" s="12" t="s">
        <v>37</v>
      </c>
      <c r="AX139" s="12" t="s">
        <v>76</v>
      </c>
      <c r="AY139" s="225" t="s">
        <v>137</v>
      </c>
    </row>
    <row r="140" s="14" customFormat="1">
      <c r="A140" s="14"/>
      <c r="B140" s="244"/>
      <c r="C140" s="245"/>
      <c r="D140" s="210" t="s">
        <v>145</v>
      </c>
      <c r="E140" s="246" t="s">
        <v>19</v>
      </c>
      <c r="F140" s="247" t="s">
        <v>257</v>
      </c>
      <c r="G140" s="245"/>
      <c r="H140" s="248">
        <v>7.1400000000000006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145</v>
      </c>
      <c r="AU140" s="254" t="s">
        <v>86</v>
      </c>
      <c r="AV140" s="14" t="s">
        <v>156</v>
      </c>
      <c r="AW140" s="14" t="s">
        <v>37</v>
      </c>
      <c r="AX140" s="14" t="s">
        <v>84</v>
      </c>
      <c r="AY140" s="254" t="s">
        <v>137</v>
      </c>
    </row>
    <row r="141" s="2" customFormat="1" ht="16.5" customHeight="1">
      <c r="A141" s="39"/>
      <c r="B141" s="40"/>
      <c r="C141" s="197" t="s">
        <v>304</v>
      </c>
      <c r="D141" s="197" t="s">
        <v>138</v>
      </c>
      <c r="E141" s="198" t="s">
        <v>333</v>
      </c>
      <c r="F141" s="199" t="s">
        <v>334</v>
      </c>
      <c r="G141" s="200" t="s">
        <v>295</v>
      </c>
      <c r="H141" s="201">
        <v>1.5600000000000001</v>
      </c>
      <c r="I141" s="202"/>
      <c r="J141" s="203">
        <f>ROUND(I141*H141,2)</f>
        <v>0</v>
      </c>
      <c r="K141" s="199" t="s">
        <v>188</v>
      </c>
      <c r="L141" s="45"/>
      <c r="M141" s="204" t="s">
        <v>19</v>
      </c>
      <c r="N141" s="205" t="s">
        <v>47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156</v>
      </c>
      <c r="AT141" s="208" t="s">
        <v>138</v>
      </c>
      <c r="AU141" s="208" t="s">
        <v>86</v>
      </c>
      <c r="AY141" s="18" t="s">
        <v>137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84</v>
      </c>
      <c r="BK141" s="209">
        <f>ROUND(I141*H141,2)</f>
        <v>0</v>
      </c>
      <c r="BL141" s="18" t="s">
        <v>156</v>
      </c>
      <c r="BM141" s="208" t="s">
        <v>665</v>
      </c>
    </row>
    <row r="142" s="2" customFormat="1">
      <c r="A142" s="39"/>
      <c r="B142" s="40"/>
      <c r="C142" s="41"/>
      <c r="D142" s="210" t="s">
        <v>144</v>
      </c>
      <c r="E142" s="41"/>
      <c r="F142" s="211" t="s">
        <v>336</v>
      </c>
      <c r="G142" s="41"/>
      <c r="H142" s="41"/>
      <c r="I142" s="212"/>
      <c r="J142" s="41"/>
      <c r="K142" s="41"/>
      <c r="L142" s="45"/>
      <c r="M142" s="213"/>
      <c r="N142" s="21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144</v>
      </c>
      <c r="AU142" s="18" t="s">
        <v>86</v>
      </c>
    </row>
    <row r="143" s="2" customFormat="1">
      <c r="A143" s="39"/>
      <c r="B143" s="40"/>
      <c r="C143" s="41"/>
      <c r="D143" s="238" t="s">
        <v>191</v>
      </c>
      <c r="E143" s="41"/>
      <c r="F143" s="239" t="s">
        <v>337</v>
      </c>
      <c r="G143" s="41"/>
      <c r="H143" s="41"/>
      <c r="I143" s="212"/>
      <c r="J143" s="41"/>
      <c r="K143" s="41"/>
      <c r="L143" s="45"/>
      <c r="M143" s="213"/>
      <c r="N143" s="21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191</v>
      </c>
      <c r="AU143" s="18" t="s">
        <v>86</v>
      </c>
    </row>
    <row r="144" s="15" customFormat="1">
      <c r="A144" s="15"/>
      <c r="B144" s="255"/>
      <c r="C144" s="256"/>
      <c r="D144" s="210" t="s">
        <v>145</v>
      </c>
      <c r="E144" s="257" t="s">
        <v>19</v>
      </c>
      <c r="F144" s="258" t="s">
        <v>657</v>
      </c>
      <c r="G144" s="256"/>
      <c r="H144" s="257" t="s">
        <v>19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145</v>
      </c>
      <c r="AU144" s="264" t="s">
        <v>86</v>
      </c>
      <c r="AV144" s="15" t="s">
        <v>84</v>
      </c>
      <c r="AW144" s="15" t="s">
        <v>37</v>
      </c>
      <c r="AX144" s="15" t="s">
        <v>76</v>
      </c>
      <c r="AY144" s="264" t="s">
        <v>137</v>
      </c>
    </row>
    <row r="145" s="12" customFormat="1">
      <c r="A145" s="12"/>
      <c r="B145" s="215"/>
      <c r="C145" s="216"/>
      <c r="D145" s="210" t="s">
        <v>145</v>
      </c>
      <c r="E145" s="217" t="s">
        <v>19</v>
      </c>
      <c r="F145" s="218" t="s">
        <v>666</v>
      </c>
      <c r="G145" s="216"/>
      <c r="H145" s="219">
        <v>1.5600000000000001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5" t="s">
        <v>145</v>
      </c>
      <c r="AU145" s="225" t="s">
        <v>86</v>
      </c>
      <c r="AV145" s="12" t="s">
        <v>86</v>
      </c>
      <c r="AW145" s="12" t="s">
        <v>37</v>
      </c>
      <c r="AX145" s="12" t="s">
        <v>84</v>
      </c>
      <c r="AY145" s="225" t="s">
        <v>137</v>
      </c>
    </row>
    <row r="146" s="2" customFormat="1" ht="16.5" customHeight="1">
      <c r="A146" s="39"/>
      <c r="B146" s="40"/>
      <c r="C146" s="265" t="s">
        <v>310</v>
      </c>
      <c r="D146" s="265" t="s">
        <v>349</v>
      </c>
      <c r="E146" s="266" t="s">
        <v>667</v>
      </c>
      <c r="F146" s="267" t="s">
        <v>668</v>
      </c>
      <c r="G146" s="268" t="s">
        <v>319</v>
      </c>
      <c r="H146" s="269">
        <v>2.8079999999999998</v>
      </c>
      <c r="I146" s="270"/>
      <c r="J146" s="271">
        <f>ROUND(I146*H146,2)</f>
        <v>0</v>
      </c>
      <c r="K146" s="267" t="s">
        <v>188</v>
      </c>
      <c r="L146" s="272"/>
      <c r="M146" s="273" t="s">
        <v>19</v>
      </c>
      <c r="N146" s="274" t="s">
        <v>47</v>
      </c>
      <c r="O146" s="85"/>
      <c r="P146" s="206">
        <f>O146*H146</f>
        <v>0</v>
      </c>
      <c r="Q146" s="206">
        <v>1</v>
      </c>
      <c r="R146" s="206">
        <f>Q146*H146</f>
        <v>2.8079999999999998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278</v>
      </c>
      <c r="AT146" s="208" t="s">
        <v>349</v>
      </c>
      <c r="AU146" s="208" t="s">
        <v>86</v>
      </c>
      <c r="AY146" s="18" t="s">
        <v>137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84</v>
      </c>
      <c r="BK146" s="209">
        <f>ROUND(I146*H146,2)</f>
        <v>0</v>
      </c>
      <c r="BL146" s="18" t="s">
        <v>156</v>
      </c>
      <c r="BM146" s="208" t="s">
        <v>669</v>
      </c>
    </row>
    <row r="147" s="2" customFormat="1">
      <c r="A147" s="39"/>
      <c r="B147" s="40"/>
      <c r="C147" s="41"/>
      <c r="D147" s="210" t="s">
        <v>144</v>
      </c>
      <c r="E147" s="41"/>
      <c r="F147" s="211" t="s">
        <v>668</v>
      </c>
      <c r="G147" s="41"/>
      <c r="H147" s="41"/>
      <c r="I147" s="212"/>
      <c r="J147" s="41"/>
      <c r="K147" s="41"/>
      <c r="L147" s="45"/>
      <c r="M147" s="213"/>
      <c r="N147" s="21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86</v>
      </c>
    </row>
    <row r="148" s="15" customFormat="1">
      <c r="A148" s="15"/>
      <c r="B148" s="255"/>
      <c r="C148" s="256"/>
      <c r="D148" s="210" t="s">
        <v>145</v>
      </c>
      <c r="E148" s="257" t="s">
        <v>19</v>
      </c>
      <c r="F148" s="258" t="s">
        <v>657</v>
      </c>
      <c r="G148" s="256"/>
      <c r="H148" s="257" t="s">
        <v>19</v>
      </c>
      <c r="I148" s="259"/>
      <c r="J148" s="256"/>
      <c r="K148" s="256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145</v>
      </c>
      <c r="AU148" s="264" t="s">
        <v>86</v>
      </c>
      <c r="AV148" s="15" t="s">
        <v>84</v>
      </c>
      <c r="AW148" s="15" t="s">
        <v>37</v>
      </c>
      <c r="AX148" s="15" t="s">
        <v>76</v>
      </c>
      <c r="AY148" s="264" t="s">
        <v>137</v>
      </c>
    </row>
    <row r="149" s="12" customFormat="1">
      <c r="A149" s="12"/>
      <c r="B149" s="215"/>
      <c r="C149" s="216"/>
      <c r="D149" s="210" t="s">
        <v>145</v>
      </c>
      <c r="E149" s="217" t="s">
        <v>19</v>
      </c>
      <c r="F149" s="218" t="s">
        <v>670</v>
      </c>
      <c r="G149" s="216"/>
      <c r="H149" s="219">
        <v>2.8079999999999998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5" t="s">
        <v>145</v>
      </c>
      <c r="AU149" s="225" t="s">
        <v>86</v>
      </c>
      <c r="AV149" s="12" t="s">
        <v>86</v>
      </c>
      <c r="AW149" s="12" t="s">
        <v>37</v>
      </c>
      <c r="AX149" s="12" t="s">
        <v>84</v>
      </c>
      <c r="AY149" s="225" t="s">
        <v>137</v>
      </c>
    </row>
    <row r="150" s="2" customFormat="1" ht="16.5" customHeight="1">
      <c r="A150" s="39"/>
      <c r="B150" s="40"/>
      <c r="C150" s="197" t="s">
        <v>316</v>
      </c>
      <c r="D150" s="197" t="s">
        <v>138</v>
      </c>
      <c r="E150" s="198" t="s">
        <v>671</v>
      </c>
      <c r="F150" s="199" t="s">
        <v>672</v>
      </c>
      <c r="G150" s="200" t="s">
        <v>295</v>
      </c>
      <c r="H150" s="201">
        <v>0.83999999999999997</v>
      </c>
      <c r="I150" s="202"/>
      <c r="J150" s="203">
        <f>ROUND(I150*H150,2)</f>
        <v>0</v>
      </c>
      <c r="K150" s="199" t="s">
        <v>188</v>
      </c>
      <c r="L150" s="45"/>
      <c r="M150" s="204" t="s">
        <v>19</v>
      </c>
      <c r="N150" s="205" t="s">
        <v>47</v>
      </c>
      <c r="O150" s="85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156</v>
      </c>
      <c r="AT150" s="208" t="s">
        <v>138</v>
      </c>
      <c r="AU150" s="208" t="s">
        <v>86</v>
      </c>
      <c r="AY150" s="18" t="s">
        <v>137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84</v>
      </c>
      <c r="BK150" s="209">
        <f>ROUND(I150*H150,2)</f>
        <v>0</v>
      </c>
      <c r="BL150" s="18" t="s">
        <v>156</v>
      </c>
      <c r="BM150" s="208" t="s">
        <v>673</v>
      </c>
    </row>
    <row r="151" s="2" customFormat="1">
      <c r="A151" s="39"/>
      <c r="B151" s="40"/>
      <c r="C151" s="41"/>
      <c r="D151" s="210" t="s">
        <v>144</v>
      </c>
      <c r="E151" s="41"/>
      <c r="F151" s="211" t="s">
        <v>674</v>
      </c>
      <c r="G151" s="41"/>
      <c r="H151" s="41"/>
      <c r="I151" s="212"/>
      <c r="J151" s="41"/>
      <c r="K151" s="41"/>
      <c r="L151" s="45"/>
      <c r="M151" s="213"/>
      <c r="N151" s="214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86</v>
      </c>
    </row>
    <row r="152" s="2" customFormat="1">
      <c r="A152" s="39"/>
      <c r="B152" s="40"/>
      <c r="C152" s="41"/>
      <c r="D152" s="238" t="s">
        <v>191</v>
      </c>
      <c r="E152" s="41"/>
      <c r="F152" s="239" t="s">
        <v>675</v>
      </c>
      <c r="G152" s="41"/>
      <c r="H152" s="41"/>
      <c r="I152" s="212"/>
      <c r="J152" s="41"/>
      <c r="K152" s="41"/>
      <c r="L152" s="45"/>
      <c r="M152" s="213"/>
      <c r="N152" s="214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191</v>
      </c>
      <c r="AU152" s="18" t="s">
        <v>86</v>
      </c>
    </row>
    <row r="153" s="15" customFormat="1">
      <c r="A153" s="15"/>
      <c r="B153" s="255"/>
      <c r="C153" s="256"/>
      <c r="D153" s="210" t="s">
        <v>145</v>
      </c>
      <c r="E153" s="257" t="s">
        <v>19</v>
      </c>
      <c r="F153" s="258" t="s">
        <v>657</v>
      </c>
      <c r="G153" s="256"/>
      <c r="H153" s="257" t="s">
        <v>19</v>
      </c>
      <c r="I153" s="259"/>
      <c r="J153" s="256"/>
      <c r="K153" s="256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145</v>
      </c>
      <c r="AU153" s="264" t="s">
        <v>86</v>
      </c>
      <c r="AV153" s="15" t="s">
        <v>84</v>
      </c>
      <c r="AW153" s="15" t="s">
        <v>37</v>
      </c>
      <c r="AX153" s="15" t="s">
        <v>76</v>
      </c>
      <c r="AY153" s="264" t="s">
        <v>137</v>
      </c>
    </row>
    <row r="154" s="12" customFormat="1">
      <c r="A154" s="12"/>
      <c r="B154" s="215"/>
      <c r="C154" s="216"/>
      <c r="D154" s="210" t="s">
        <v>145</v>
      </c>
      <c r="E154" s="217" t="s">
        <v>19</v>
      </c>
      <c r="F154" s="218" t="s">
        <v>676</v>
      </c>
      <c r="G154" s="216"/>
      <c r="H154" s="219">
        <v>0.83999999999999997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5" t="s">
        <v>145</v>
      </c>
      <c r="AU154" s="225" t="s">
        <v>86</v>
      </c>
      <c r="AV154" s="12" t="s">
        <v>86</v>
      </c>
      <c r="AW154" s="12" t="s">
        <v>37</v>
      </c>
      <c r="AX154" s="12" t="s">
        <v>84</v>
      </c>
      <c r="AY154" s="225" t="s">
        <v>137</v>
      </c>
    </row>
    <row r="155" s="2" customFormat="1" ht="16.5" customHeight="1">
      <c r="A155" s="39"/>
      <c r="B155" s="40"/>
      <c r="C155" s="265" t="s">
        <v>327</v>
      </c>
      <c r="D155" s="265" t="s">
        <v>349</v>
      </c>
      <c r="E155" s="266" t="s">
        <v>677</v>
      </c>
      <c r="F155" s="267" t="s">
        <v>678</v>
      </c>
      <c r="G155" s="268" t="s">
        <v>319</v>
      </c>
      <c r="H155" s="269">
        <v>1.512</v>
      </c>
      <c r="I155" s="270"/>
      <c r="J155" s="271">
        <f>ROUND(I155*H155,2)</f>
        <v>0</v>
      </c>
      <c r="K155" s="267" t="s">
        <v>188</v>
      </c>
      <c r="L155" s="272"/>
      <c r="M155" s="273" t="s">
        <v>19</v>
      </c>
      <c r="N155" s="274" t="s">
        <v>47</v>
      </c>
      <c r="O155" s="85"/>
      <c r="P155" s="206">
        <f>O155*H155</f>
        <v>0</v>
      </c>
      <c r="Q155" s="206">
        <v>1</v>
      </c>
      <c r="R155" s="206">
        <f>Q155*H155</f>
        <v>1.512</v>
      </c>
      <c r="S155" s="206">
        <v>0</v>
      </c>
      <c r="T155" s="20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8" t="s">
        <v>278</v>
      </c>
      <c r="AT155" s="208" t="s">
        <v>349</v>
      </c>
      <c r="AU155" s="208" t="s">
        <v>86</v>
      </c>
      <c r="AY155" s="18" t="s">
        <v>137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8" t="s">
        <v>84</v>
      </c>
      <c r="BK155" s="209">
        <f>ROUND(I155*H155,2)</f>
        <v>0</v>
      </c>
      <c r="BL155" s="18" t="s">
        <v>156</v>
      </c>
      <c r="BM155" s="208" t="s">
        <v>679</v>
      </c>
    </row>
    <row r="156" s="2" customFormat="1">
      <c r="A156" s="39"/>
      <c r="B156" s="40"/>
      <c r="C156" s="41"/>
      <c r="D156" s="210" t="s">
        <v>144</v>
      </c>
      <c r="E156" s="41"/>
      <c r="F156" s="211" t="s">
        <v>678</v>
      </c>
      <c r="G156" s="41"/>
      <c r="H156" s="41"/>
      <c r="I156" s="212"/>
      <c r="J156" s="41"/>
      <c r="K156" s="41"/>
      <c r="L156" s="45"/>
      <c r="M156" s="213"/>
      <c r="N156" s="214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86</v>
      </c>
    </row>
    <row r="157" s="12" customFormat="1">
      <c r="A157" s="12"/>
      <c r="B157" s="215"/>
      <c r="C157" s="216"/>
      <c r="D157" s="210" t="s">
        <v>145</v>
      </c>
      <c r="E157" s="217" t="s">
        <v>19</v>
      </c>
      <c r="F157" s="218" t="s">
        <v>680</v>
      </c>
      <c r="G157" s="216"/>
      <c r="H157" s="219">
        <v>1.512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5" t="s">
        <v>145</v>
      </c>
      <c r="AU157" s="225" t="s">
        <v>86</v>
      </c>
      <c r="AV157" s="12" t="s">
        <v>86</v>
      </c>
      <c r="AW157" s="12" t="s">
        <v>37</v>
      </c>
      <c r="AX157" s="12" t="s">
        <v>84</v>
      </c>
      <c r="AY157" s="225" t="s">
        <v>137</v>
      </c>
    </row>
    <row r="158" s="2" customFormat="1" ht="21.75" customHeight="1">
      <c r="A158" s="39"/>
      <c r="B158" s="40"/>
      <c r="C158" s="197" t="s">
        <v>8</v>
      </c>
      <c r="D158" s="197" t="s">
        <v>138</v>
      </c>
      <c r="E158" s="198" t="s">
        <v>341</v>
      </c>
      <c r="F158" s="199" t="s">
        <v>342</v>
      </c>
      <c r="G158" s="200" t="s">
        <v>233</v>
      </c>
      <c r="H158" s="201">
        <v>2</v>
      </c>
      <c r="I158" s="202"/>
      <c r="J158" s="203">
        <f>ROUND(I158*H158,2)</f>
        <v>0</v>
      </c>
      <c r="K158" s="199" t="s">
        <v>188</v>
      </c>
      <c r="L158" s="45"/>
      <c r="M158" s="204" t="s">
        <v>19</v>
      </c>
      <c r="N158" s="205" t="s">
        <v>47</v>
      </c>
      <c r="O158" s="85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8" t="s">
        <v>156</v>
      </c>
      <c r="AT158" s="208" t="s">
        <v>138</v>
      </c>
      <c r="AU158" s="208" t="s">
        <v>86</v>
      </c>
      <c r="AY158" s="18" t="s">
        <v>137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84</v>
      </c>
      <c r="BK158" s="209">
        <f>ROUND(I158*H158,2)</f>
        <v>0</v>
      </c>
      <c r="BL158" s="18" t="s">
        <v>156</v>
      </c>
      <c r="BM158" s="208" t="s">
        <v>681</v>
      </c>
    </row>
    <row r="159" s="2" customFormat="1">
      <c r="A159" s="39"/>
      <c r="B159" s="40"/>
      <c r="C159" s="41"/>
      <c r="D159" s="210" t="s">
        <v>144</v>
      </c>
      <c r="E159" s="41"/>
      <c r="F159" s="211" t="s">
        <v>344</v>
      </c>
      <c r="G159" s="41"/>
      <c r="H159" s="41"/>
      <c r="I159" s="212"/>
      <c r="J159" s="41"/>
      <c r="K159" s="41"/>
      <c r="L159" s="45"/>
      <c r="M159" s="213"/>
      <c r="N159" s="214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86</v>
      </c>
    </row>
    <row r="160" s="2" customFormat="1">
      <c r="A160" s="39"/>
      <c r="B160" s="40"/>
      <c r="C160" s="41"/>
      <c r="D160" s="238" t="s">
        <v>191</v>
      </c>
      <c r="E160" s="41"/>
      <c r="F160" s="239" t="s">
        <v>345</v>
      </c>
      <c r="G160" s="41"/>
      <c r="H160" s="41"/>
      <c r="I160" s="212"/>
      <c r="J160" s="41"/>
      <c r="K160" s="41"/>
      <c r="L160" s="45"/>
      <c r="M160" s="213"/>
      <c r="N160" s="214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191</v>
      </c>
      <c r="AU160" s="18" t="s">
        <v>86</v>
      </c>
    </row>
    <row r="161" s="15" customFormat="1">
      <c r="A161" s="15"/>
      <c r="B161" s="255"/>
      <c r="C161" s="256"/>
      <c r="D161" s="210" t="s">
        <v>145</v>
      </c>
      <c r="E161" s="257" t="s">
        <v>19</v>
      </c>
      <c r="F161" s="258" t="s">
        <v>346</v>
      </c>
      <c r="G161" s="256"/>
      <c r="H161" s="257" t="s">
        <v>19</v>
      </c>
      <c r="I161" s="259"/>
      <c r="J161" s="256"/>
      <c r="K161" s="256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145</v>
      </c>
      <c r="AU161" s="264" t="s">
        <v>86</v>
      </c>
      <c r="AV161" s="15" t="s">
        <v>84</v>
      </c>
      <c r="AW161" s="15" t="s">
        <v>37</v>
      </c>
      <c r="AX161" s="15" t="s">
        <v>76</v>
      </c>
      <c r="AY161" s="264" t="s">
        <v>137</v>
      </c>
    </row>
    <row r="162" s="12" customFormat="1">
      <c r="A162" s="12"/>
      <c r="B162" s="215"/>
      <c r="C162" s="216"/>
      <c r="D162" s="210" t="s">
        <v>145</v>
      </c>
      <c r="E162" s="217" t="s">
        <v>19</v>
      </c>
      <c r="F162" s="218" t="s">
        <v>86</v>
      </c>
      <c r="G162" s="216"/>
      <c r="H162" s="219">
        <v>2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5" t="s">
        <v>145</v>
      </c>
      <c r="AU162" s="225" t="s">
        <v>86</v>
      </c>
      <c r="AV162" s="12" t="s">
        <v>86</v>
      </c>
      <c r="AW162" s="12" t="s">
        <v>37</v>
      </c>
      <c r="AX162" s="12" t="s">
        <v>84</v>
      </c>
      <c r="AY162" s="225" t="s">
        <v>137</v>
      </c>
    </row>
    <row r="163" s="2" customFormat="1" ht="16.5" customHeight="1">
      <c r="A163" s="39"/>
      <c r="B163" s="40"/>
      <c r="C163" s="265" t="s">
        <v>340</v>
      </c>
      <c r="D163" s="265" t="s">
        <v>349</v>
      </c>
      <c r="E163" s="266" t="s">
        <v>350</v>
      </c>
      <c r="F163" s="267" t="s">
        <v>351</v>
      </c>
      <c r="G163" s="268" t="s">
        <v>352</v>
      </c>
      <c r="H163" s="269">
        <v>0.070000000000000007</v>
      </c>
      <c r="I163" s="270"/>
      <c r="J163" s="271">
        <f>ROUND(I163*H163,2)</f>
        <v>0</v>
      </c>
      <c r="K163" s="267" t="s">
        <v>188</v>
      </c>
      <c r="L163" s="272"/>
      <c r="M163" s="273" t="s">
        <v>19</v>
      </c>
      <c r="N163" s="274" t="s">
        <v>47</v>
      </c>
      <c r="O163" s="85"/>
      <c r="P163" s="206">
        <f>O163*H163</f>
        <v>0</v>
      </c>
      <c r="Q163" s="206">
        <v>0.001</v>
      </c>
      <c r="R163" s="206">
        <f>Q163*H163</f>
        <v>7.0000000000000007E-05</v>
      </c>
      <c r="S163" s="206">
        <v>0</v>
      </c>
      <c r="T163" s="20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8" t="s">
        <v>278</v>
      </c>
      <c r="AT163" s="208" t="s">
        <v>349</v>
      </c>
      <c r="AU163" s="208" t="s">
        <v>86</v>
      </c>
      <c r="AY163" s="18" t="s">
        <v>137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8" t="s">
        <v>84</v>
      </c>
      <c r="BK163" s="209">
        <f>ROUND(I163*H163,2)</f>
        <v>0</v>
      </c>
      <c r="BL163" s="18" t="s">
        <v>156</v>
      </c>
      <c r="BM163" s="208" t="s">
        <v>682</v>
      </c>
    </row>
    <row r="164" s="2" customFormat="1">
      <c r="A164" s="39"/>
      <c r="B164" s="40"/>
      <c r="C164" s="41"/>
      <c r="D164" s="210" t="s">
        <v>144</v>
      </c>
      <c r="E164" s="41"/>
      <c r="F164" s="211" t="s">
        <v>351</v>
      </c>
      <c r="G164" s="41"/>
      <c r="H164" s="41"/>
      <c r="I164" s="212"/>
      <c r="J164" s="41"/>
      <c r="K164" s="41"/>
      <c r="L164" s="45"/>
      <c r="M164" s="213"/>
      <c r="N164" s="214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86</v>
      </c>
    </row>
    <row r="165" s="12" customFormat="1">
      <c r="A165" s="12"/>
      <c r="B165" s="215"/>
      <c r="C165" s="216"/>
      <c r="D165" s="210" t="s">
        <v>145</v>
      </c>
      <c r="E165" s="217" t="s">
        <v>19</v>
      </c>
      <c r="F165" s="218" t="s">
        <v>683</v>
      </c>
      <c r="G165" s="216"/>
      <c r="H165" s="219">
        <v>0.070000000000000007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5" t="s">
        <v>145</v>
      </c>
      <c r="AU165" s="225" t="s">
        <v>86</v>
      </c>
      <c r="AV165" s="12" t="s">
        <v>86</v>
      </c>
      <c r="AW165" s="12" t="s">
        <v>37</v>
      </c>
      <c r="AX165" s="12" t="s">
        <v>84</v>
      </c>
      <c r="AY165" s="225" t="s">
        <v>137</v>
      </c>
    </row>
    <row r="166" s="2" customFormat="1" ht="16.5" customHeight="1">
      <c r="A166" s="39"/>
      <c r="B166" s="40"/>
      <c r="C166" s="197" t="s">
        <v>348</v>
      </c>
      <c r="D166" s="197" t="s">
        <v>138</v>
      </c>
      <c r="E166" s="198" t="s">
        <v>356</v>
      </c>
      <c r="F166" s="199" t="s">
        <v>357</v>
      </c>
      <c r="G166" s="200" t="s">
        <v>233</v>
      </c>
      <c r="H166" s="201">
        <v>2</v>
      </c>
      <c r="I166" s="202"/>
      <c r="J166" s="203">
        <f>ROUND(I166*H166,2)</f>
        <v>0</v>
      </c>
      <c r="K166" s="199" t="s">
        <v>188</v>
      </c>
      <c r="L166" s="45"/>
      <c r="M166" s="204" t="s">
        <v>19</v>
      </c>
      <c r="N166" s="205" t="s">
        <v>47</v>
      </c>
      <c r="O166" s="85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156</v>
      </c>
      <c r="AT166" s="208" t="s">
        <v>138</v>
      </c>
      <c r="AU166" s="208" t="s">
        <v>86</v>
      </c>
      <c r="AY166" s="18" t="s">
        <v>137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84</v>
      </c>
      <c r="BK166" s="209">
        <f>ROUND(I166*H166,2)</f>
        <v>0</v>
      </c>
      <c r="BL166" s="18" t="s">
        <v>156</v>
      </c>
      <c r="BM166" s="208" t="s">
        <v>684</v>
      </c>
    </row>
    <row r="167" s="2" customFormat="1">
      <c r="A167" s="39"/>
      <c r="B167" s="40"/>
      <c r="C167" s="41"/>
      <c r="D167" s="210" t="s">
        <v>144</v>
      </c>
      <c r="E167" s="41"/>
      <c r="F167" s="211" t="s">
        <v>359</v>
      </c>
      <c r="G167" s="41"/>
      <c r="H167" s="41"/>
      <c r="I167" s="212"/>
      <c r="J167" s="41"/>
      <c r="K167" s="41"/>
      <c r="L167" s="45"/>
      <c r="M167" s="213"/>
      <c r="N167" s="21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144</v>
      </c>
      <c r="AU167" s="18" t="s">
        <v>86</v>
      </c>
    </row>
    <row r="168" s="2" customFormat="1">
      <c r="A168" s="39"/>
      <c r="B168" s="40"/>
      <c r="C168" s="41"/>
      <c r="D168" s="238" t="s">
        <v>191</v>
      </c>
      <c r="E168" s="41"/>
      <c r="F168" s="239" t="s">
        <v>360</v>
      </c>
      <c r="G168" s="41"/>
      <c r="H168" s="41"/>
      <c r="I168" s="212"/>
      <c r="J168" s="41"/>
      <c r="K168" s="41"/>
      <c r="L168" s="45"/>
      <c r="M168" s="213"/>
      <c r="N168" s="214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191</v>
      </c>
      <c r="AU168" s="18" t="s">
        <v>86</v>
      </c>
    </row>
    <row r="169" s="12" customFormat="1">
      <c r="A169" s="12"/>
      <c r="B169" s="215"/>
      <c r="C169" s="216"/>
      <c r="D169" s="210" t="s">
        <v>145</v>
      </c>
      <c r="E169" s="217" t="s">
        <v>19</v>
      </c>
      <c r="F169" s="218" t="s">
        <v>86</v>
      </c>
      <c r="G169" s="216"/>
      <c r="H169" s="219">
        <v>2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5" t="s">
        <v>145</v>
      </c>
      <c r="AU169" s="225" t="s">
        <v>86</v>
      </c>
      <c r="AV169" s="12" t="s">
        <v>86</v>
      </c>
      <c r="AW169" s="12" t="s">
        <v>37</v>
      </c>
      <c r="AX169" s="12" t="s">
        <v>84</v>
      </c>
      <c r="AY169" s="225" t="s">
        <v>137</v>
      </c>
    </row>
    <row r="170" s="2" customFormat="1" ht="16.5" customHeight="1">
      <c r="A170" s="39"/>
      <c r="B170" s="40"/>
      <c r="C170" s="197" t="s">
        <v>355</v>
      </c>
      <c r="D170" s="197" t="s">
        <v>138</v>
      </c>
      <c r="E170" s="198" t="s">
        <v>362</v>
      </c>
      <c r="F170" s="199" t="s">
        <v>363</v>
      </c>
      <c r="G170" s="200" t="s">
        <v>233</v>
      </c>
      <c r="H170" s="201">
        <v>50.600000000000001</v>
      </c>
      <c r="I170" s="202"/>
      <c r="J170" s="203">
        <f>ROUND(I170*H170,2)</f>
        <v>0</v>
      </c>
      <c r="K170" s="199" t="s">
        <v>188</v>
      </c>
      <c r="L170" s="45"/>
      <c r="M170" s="204" t="s">
        <v>19</v>
      </c>
      <c r="N170" s="205" t="s">
        <v>47</v>
      </c>
      <c r="O170" s="85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8" t="s">
        <v>156</v>
      </c>
      <c r="AT170" s="208" t="s">
        <v>138</v>
      </c>
      <c r="AU170" s="208" t="s">
        <v>86</v>
      </c>
      <c r="AY170" s="18" t="s">
        <v>137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84</v>
      </c>
      <c r="BK170" s="209">
        <f>ROUND(I170*H170,2)</f>
        <v>0</v>
      </c>
      <c r="BL170" s="18" t="s">
        <v>156</v>
      </c>
      <c r="BM170" s="208" t="s">
        <v>685</v>
      </c>
    </row>
    <row r="171" s="2" customFormat="1">
      <c r="A171" s="39"/>
      <c r="B171" s="40"/>
      <c r="C171" s="41"/>
      <c r="D171" s="210" t="s">
        <v>144</v>
      </c>
      <c r="E171" s="41"/>
      <c r="F171" s="211" t="s">
        <v>365</v>
      </c>
      <c r="G171" s="41"/>
      <c r="H171" s="41"/>
      <c r="I171" s="212"/>
      <c r="J171" s="41"/>
      <c r="K171" s="41"/>
      <c r="L171" s="45"/>
      <c r="M171" s="213"/>
      <c r="N171" s="21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144</v>
      </c>
      <c r="AU171" s="18" t="s">
        <v>86</v>
      </c>
    </row>
    <row r="172" s="2" customFormat="1">
      <c r="A172" s="39"/>
      <c r="B172" s="40"/>
      <c r="C172" s="41"/>
      <c r="D172" s="238" t="s">
        <v>191</v>
      </c>
      <c r="E172" s="41"/>
      <c r="F172" s="239" t="s">
        <v>366</v>
      </c>
      <c r="G172" s="41"/>
      <c r="H172" s="41"/>
      <c r="I172" s="212"/>
      <c r="J172" s="41"/>
      <c r="K172" s="41"/>
      <c r="L172" s="45"/>
      <c r="M172" s="213"/>
      <c r="N172" s="214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191</v>
      </c>
      <c r="AU172" s="18" t="s">
        <v>86</v>
      </c>
    </row>
    <row r="173" s="12" customFormat="1">
      <c r="A173" s="12"/>
      <c r="B173" s="215"/>
      <c r="C173" s="216"/>
      <c r="D173" s="210" t="s">
        <v>145</v>
      </c>
      <c r="E173" s="217" t="s">
        <v>19</v>
      </c>
      <c r="F173" s="218" t="s">
        <v>686</v>
      </c>
      <c r="G173" s="216"/>
      <c r="H173" s="219">
        <v>50.600000000000001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5" t="s">
        <v>145</v>
      </c>
      <c r="AU173" s="225" t="s">
        <v>86</v>
      </c>
      <c r="AV173" s="12" t="s">
        <v>86</v>
      </c>
      <c r="AW173" s="12" t="s">
        <v>37</v>
      </c>
      <c r="AX173" s="12" t="s">
        <v>84</v>
      </c>
      <c r="AY173" s="225" t="s">
        <v>137</v>
      </c>
    </row>
    <row r="174" s="11" customFormat="1" ht="22.8" customHeight="1">
      <c r="A174" s="11"/>
      <c r="B174" s="183"/>
      <c r="C174" s="184"/>
      <c r="D174" s="185" t="s">
        <v>75</v>
      </c>
      <c r="E174" s="236" t="s">
        <v>86</v>
      </c>
      <c r="F174" s="236" t="s">
        <v>374</v>
      </c>
      <c r="G174" s="184"/>
      <c r="H174" s="184"/>
      <c r="I174" s="187"/>
      <c r="J174" s="237">
        <f>BK174</f>
        <v>0</v>
      </c>
      <c r="K174" s="184"/>
      <c r="L174" s="189"/>
      <c r="M174" s="190"/>
      <c r="N174" s="191"/>
      <c r="O174" s="191"/>
      <c r="P174" s="192">
        <f>SUM(P175:P181)</f>
        <v>0</v>
      </c>
      <c r="Q174" s="191"/>
      <c r="R174" s="192">
        <f>SUM(R175:R181)</f>
        <v>0.019550999999999999</v>
      </c>
      <c r="S174" s="191"/>
      <c r="T174" s="193">
        <f>SUM(T175:T181)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94" t="s">
        <v>84</v>
      </c>
      <c r="AT174" s="195" t="s">
        <v>75</v>
      </c>
      <c r="AU174" s="195" t="s">
        <v>84</v>
      </c>
      <c r="AY174" s="194" t="s">
        <v>137</v>
      </c>
      <c r="BK174" s="196">
        <f>SUM(BK175:BK181)</f>
        <v>0</v>
      </c>
    </row>
    <row r="175" s="2" customFormat="1" ht="16.5" customHeight="1">
      <c r="A175" s="39"/>
      <c r="B175" s="40"/>
      <c r="C175" s="265" t="s">
        <v>361</v>
      </c>
      <c r="D175" s="265" t="s">
        <v>349</v>
      </c>
      <c r="E175" s="266" t="s">
        <v>375</v>
      </c>
      <c r="F175" s="267" t="s">
        <v>376</v>
      </c>
      <c r="G175" s="268" t="s">
        <v>233</v>
      </c>
      <c r="H175" s="269">
        <v>49</v>
      </c>
      <c r="I175" s="270"/>
      <c r="J175" s="271">
        <f>ROUND(I175*H175,2)</f>
        <v>0</v>
      </c>
      <c r="K175" s="267" t="s">
        <v>188</v>
      </c>
      <c r="L175" s="272"/>
      <c r="M175" s="273" t="s">
        <v>19</v>
      </c>
      <c r="N175" s="274" t="s">
        <v>47</v>
      </c>
      <c r="O175" s="85"/>
      <c r="P175" s="206">
        <f>O175*H175</f>
        <v>0</v>
      </c>
      <c r="Q175" s="206">
        <v>0.00029999999999999997</v>
      </c>
      <c r="R175" s="206">
        <f>Q175*H175</f>
        <v>0.0147</v>
      </c>
      <c r="S175" s="206">
        <v>0</v>
      </c>
      <c r="T175" s="20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8" t="s">
        <v>278</v>
      </c>
      <c r="AT175" s="208" t="s">
        <v>349</v>
      </c>
      <c r="AU175" s="208" t="s">
        <v>86</v>
      </c>
      <c r="AY175" s="18" t="s">
        <v>137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8" t="s">
        <v>84</v>
      </c>
      <c r="BK175" s="209">
        <f>ROUND(I175*H175,2)</f>
        <v>0</v>
      </c>
      <c r="BL175" s="18" t="s">
        <v>156</v>
      </c>
      <c r="BM175" s="208" t="s">
        <v>687</v>
      </c>
    </row>
    <row r="176" s="2" customFormat="1">
      <c r="A176" s="39"/>
      <c r="B176" s="40"/>
      <c r="C176" s="41"/>
      <c r="D176" s="210" t="s">
        <v>144</v>
      </c>
      <c r="E176" s="41"/>
      <c r="F176" s="211" t="s">
        <v>376</v>
      </c>
      <c r="G176" s="41"/>
      <c r="H176" s="41"/>
      <c r="I176" s="212"/>
      <c r="J176" s="41"/>
      <c r="K176" s="41"/>
      <c r="L176" s="45"/>
      <c r="M176" s="213"/>
      <c r="N176" s="214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144</v>
      </c>
      <c r="AU176" s="18" t="s">
        <v>86</v>
      </c>
    </row>
    <row r="177" s="12" customFormat="1">
      <c r="A177" s="12"/>
      <c r="B177" s="215"/>
      <c r="C177" s="216"/>
      <c r="D177" s="210" t="s">
        <v>145</v>
      </c>
      <c r="E177" s="217" t="s">
        <v>19</v>
      </c>
      <c r="F177" s="218" t="s">
        <v>688</v>
      </c>
      <c r="G177" s="216"/>
      <c r="H177" s="219">
        <v>49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5" t="s">
        <v>145</v>
      </c>
      <c r="AU177" s="225" t="s">
        <v>86</v>
      </c>
      <c r="AV177" s="12" t="s">
        <v>86</v>
      </c>
      <c r="AW177" s="12" t="s">
        <v>37</v>
      </c>
      <c r="AX177" s="12" t="s">
        <v>84</v>
      </c>
      <c r="AY177" s="225" t="s">
        <v>137</v>
      </c>
    </row>
    <row r="178" s="2" customFormat="1" ht="16.5" customHeight="1">
      <c r="A178" s="39"/>
      <c r="B178" s="40"/>
      <c r="C178" s="197" t="s">
        <v>368</v>
      </c>
      <c r="D178" s="197" t="s">
        <v>138</v>
      </c>
      <c r="E178" s="198" t="s">
        <v>380</v>
      </c>
      <c r="F178" s="199" t="s">
        <v>381</v>
      </c>
      <c r="G178" s="200" t="s">
        <v>233</v>
      </c>
      <c r="H178" s="201">
        <v>49</v>
      </c>
      <c r="I178" s="202"/>
      <c r="J178" s="203">
        <f>ROUND(I178*H178,2)</f>
        <v>0</v>
      </c>
      <c r="K178" s="199" t="s">
        <v>188</v>
      </c>
      <c r="L178" s="45"/>
      <c r="M178" s="204" t="s">
        <v>19</v>
      </c>
      <c r="N178" s="205" t="s">
        <v>47</v>
      </c>
      <c r="O178" s="85"/>
      <c r="P178" s="206">
        <f>O178*H178</f>
        <v>0</v>
      </c>
      <c r="Q178" s="206">
        <v>9.8999999999999994E-05</v>
      </c>
      <c r="R178" s="206">
        <f>Q178*H178</f>
        <v>0.0048509999999999994</v>
      </c>
      <c r="S178" s="206">
        <v>0</v>
      </c>
      <c r="T178" s="20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8" t="s">
        <v>156</v>
      </c>
      <c r="AT178" s="208" t="s">
        <v>138</v>
      </c>
      <c r="AU178" s="208" t="s">
        <v>86</v>
      </c>
      <c r="AY178" s="18" t="s">
        <v>137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8" t="s">
        <v>84</v>
      </c>
      <c r="BK178" s="209">
        <f>ROUND(I178*H178,2)</f>
        <v>0</v>
      </c>
      <c r="BL178" s="18" t="s">
        <v>156</v>
      </c>
      <c r="BM178" s="208" t="s">
        <v>689</v>
      </c>
    </row>
    <row r="179" s="2" customFormat="1">
      <c r="A179" s="39"/>
      <c r="B179" s="40"/>
      <c r="C179" s="41"/>
      <c r="D179" s="210" t="s">
        <v>144</v>
      </c>
      <c r="E179" s="41"/>
      <c r="F179" s="211" t="s">
        <v>383</v>
      </c>
      <c r="G179" s="41"/>
      <c r="H179" s="41"/>
      <c r="I179" s="212"/>
      <c r="J179" s="41"/>
      <c r="K179" s="41"/>
      <c r="L179" s="45"/>
      <c r="M179" s="213"/>
      <c r="N179" s="214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144</v>
      </c>
      <c r="AU179" s="18" t="s">
        <v>86</v>
      </c>
    </row>
    <row r="180" s="2" customFormat="1">
      <c r="A180" s="39"/>
      <c r="B180" s="40"/>
      <c r="C180" s="41"/>
      <c r="D180" s="238" t="s">
        <v>191</v>
      </c>
      <c r="E180" s="41"/>
      <c r="F180" s="239" t="s">
        <v>384</v>
      </c>
      <c r="G180" s="41"/>
      <c r="H180" s="41"/>
      <c r="I180" s="212"/>
      <c r="J180" s="41"/>
      <c r="K180" s="41"/>
      <c r="L180" s="45"/>
      <c r="M180" s="213"/>
      <c r="N180" s="214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191</v>
      </c>
      <c r="AU180" s="18" t="s">
        <v>86</v>
      </c>
    </row>
    <row r="181" s="12" customFormat="1">
      <c r="A181" s="12"/>
      <c r="B181" s="215"/>
      <c r="C181" s="216"/>
      <c r="D181" s="210" t="s">
        <v>145</v>
      </c>
      <c r="E181" s="217" t="s">
        <v>19</v>
      </c>
      <c r="F181" s="218" t="s">
        <v>688</v>
      </c>
      <c r="G181" s="216"/>
      <c r="H181" s="219">
        <v>49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5" t="s">
        <v>145</v>
      </c>
      <c r="AU181" s="225" t="s">
        <v>86</v>
      </c>
      <c r="AV181" s="12" t="s">
        <v>86</v>
      </c>
      <c r="AW181" s="12" t="s">
        <v>37</v>
      </c>
      <c r="AX181" s="12" t="s">
        <v>84</v>
      </c>
      <c r="AY181" s="225" t="s">
        <v>137</v>
      </c>
    </row>
    <row r="182" s="11" customFormat="1" ht="22.8" customHeight="1">
      <c r="A182" s="11"/>
      <c r="B182" s="183"/>
      <c r="C182" s="184"/>
      <c r="D182" s="185" t="s">
        <v>75</v>
      </c>
      <c r="E182" s="236" t="s">
        <v>156</v>
      </c>
      <c r="F182" s="236" t="s">
        <v>385</v>
      </c>
      <c r="G182" s="184"/>
      <c r="H182" s="184"/>
      <c r="I182" s="187"/>
      <c r="J182" s="237">
        <f>BK182</f>
        <v>0</v>
      </c>
      <c r="K182" s="184"/>
      <c r="L182" s="189"/>
      <c r="M182" s="190"/>
      <c r="N182" s="191"/>
      <c r="O182" s="191"/>
      <c r="P182" s="192">
        <f>SUM(P183:P186)</f>
        <v>0</v>
      </c>
      <c r="Q182" s="191"/>
      <c r="R182" s="192">
        <f>SUM(R183:R186)</f>
        <v>9.9303400000000011</v>
      </c>
      <c r="S182" s="191"/>
      <c r="T182" s="193">
        <f>SUM(T183:T186)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94" t="s">
        <v>84</v>
      </c>
      <c r="AT182" s="195" t="s">
        <v>75</v>
      </c>
      <c r="AU182" s="195" t="s">
        <v>84</v>
      </c>
      <c r="AY182" s="194" t="s">
        <v>137</v>
      </c>
      <c r="BK182" s="196">
        <f>SUM(BK183:BK186)</f>
        <v>0</v>
      </c>
    </row>
    <row r="183" s="2" customFormat="1" ht="16.5" customHeight="1">
      <c r="A183" s="39"/>
      <c r="B183" s="40"/>
      <c r="C183" s="197" t="s">
        <v>7</v>
      </c>
      <c r="D183" s="197" t="s">
        <v>138</v>
      </c>
      <c r="E183" s="198" t="s">
        <v>387</v>
      </c>
      <c r="F183" s="199" t="s">
        <v>388</v>
      </c>
      <c r="G183" s="200" t="s">
        <v>233</v>
      </c>
      <c r="H183" s="201">
        <v>49</v>
      </c>
      <c r="I183" s="202"/>
      <c r="J183" s="203">
        <f>ROUND(I183*H183,2)</f>
        <v>0</v>
      </c>
      <c r="K183" s="199" t="s">
        <v>188</v>
      </c>
      <c r="L183" s="45"/>
      <c r="M183" s="204" t="s">
        <v>19</v>
      </c>
      <c r="N183" s="205" t="s">
        <v>47</v>
      </c>
      <c r="O183" s="85"/>
      <c r="P183" s="206">
        <f>O183*H183</f>
        <v>0</v>
      </c>
      <c r="Q183" s="206">
        <v>0.20266000000000001</v>
      </c>
      <c r="R183" s="206">
        <f>Q183*H183</f>
        <v>9.9303400000000011</v>
      </c>
      <c r="S183" s="206">
        <v>0</v>
      </c>
      <c r="T183" s="20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8" t="s">
        <v>156</v>
      </c>
      <c r="AT183" s="208" t="s">
        <v>138</v>
      </c>
      <c r="AU183" s="208" t="s">
        <v>86</v>
      </c>
      <c r="AY183" s="18" t="s">
        <v>137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8" t="s">
        <v>84</v>
      </c>
      <c r="BK183" s="209">
        <f>ROUND(I183*H183,2)</f>
        <v>0</v>
      </c>
      <c r="BL183" s="18" t="s">
        <v>156</v>
      </c>
      <c r="BM183" s="208" t="s">
        <v>690</v>
      </c>
    </row>
    <row r="184" s="2" customFormat="1">
      <c r="A184" s="39"/>
      <c r="B184" s="40"/>
      <c r="C184" s="41"/>
      <c r="D184" s="210" t="s">
        <v>144</v>
      </c>
      <c r="E184" s="41"/>
      <c r="F184" s="211" t="s">
        <v>390</v>
      </c>
      <c r="G184" s="41"/>
      <c r="H184" s="41"/>
      <c r="I184" s="212"/>
      <c r="J184" s="41"/>
      <c r="K184" s="41"/>
      <c r="L184" s="45"/>
      <c r="M184" s="213"/>
      <c r="N184" s="214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144</v>
      </c>
      <c r="AU184" s="18" t="s">
        <v>86</v>
      </c>
    </row>
    <row r="185" s="2" customFormat="1">
      <c r="A185" s="39"/>
      <c r="B185" s="40"/>
      <c r="C185" s="41"/>
      <c r="D185" s="238" t="s">
        <v>191</v>
      </c>
      <c r="E185" s="41"/>
      <c r="F185" s="239" t="s">
        <v>391</v>
      </c>
      <c r="G185" s="41"/>
      <c r="H185" s="41"/>
      <c r="I185" s="212"/>
      <c r="J185" s="41"/>
      <c r="K185" s="41"/>
      <c r="L185" s="45"/>
      <c r="M185" s="213"/>
      <c r="N185" s="214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191</v>
      </c>
      <c r="AU185" s="18" t="s">
        <v>86</v>
      </c>
    </row>
    <row r="186" s="12" customFormat="1">
      <c r="A186" s="12"/>
      <c r="B186" s="215"/>
      <c r="C186" s="216"/>
      <c r="D186" s="210" t="s">
        <v>145</v>
      </c>
      <c r="E186" s="217" t="s">
        <v>19</v>
      </c>
      <c r="F186" s="218" t="s">
        <v>691</v>
      </c>
      <c r="G186" s="216"/>
      <c r="H186" s="219">
        <v>49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25" t="s">
        <v>145</v>
      </c>
      <c r="AU186" s="225" t="s">
        <v>86</v>
      </c>
      <c r="AV186" s="12" t="s">
        <v>86</v>
      </c>
      <c r="AW186" s="12" t="s">
        <v>37</v>
      </c>
      <c r="AX186" s="12" t="s">
        <v>84</v>
      </c>
      <c r="AY186" s="225" t="s">
        <v>137</v>
      </c>
    </row>
    <row r="187" s="11" customFormat="1" ht="22.8" customHeight="1">
      <c r="A187" s="11"/>
      <c r="B187" s="183"/>
      <c r="C187" s="184"/>
      <c r="D187" s="185" t="s">
        <v>75</v>
      </c>
      <c r="E187" s="236" t="s">
        <v>136</v>
      </c>
      <c r="F187" s="236" t="s">
        <v>393</v>
      </c>
      <c r="G187" s="184"/>
      <c r="H187" s="184"/>
      <c r="I187" s="187"/>
      <c r="J187" s="237">
        <f>BK187</f>
        <v>0</v>
      </c>
      <c r="K187" s="184"/>
      <c r="L187" s="189"/>
      <c r="M187" s="190"/>
      <c r="N187" s="191"/>
      <c r="O187" s="191"/>
      <c r="P187" s="192">
        <f>SUM(P188:P234)</f>
        <v>0</v>
      </c>
      <c r="Q187" s="191"/>
      <c r="R187" s="192">
        <f>SUM(R188:R234)</f>
        <v>7.8717100000000002</v>
      </c>
      <c r="S187" s="191"/>
      <c r="T187" s="193">
        <f>SUM(T188:T234)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94" t="s">
        <v>84</v>
      </c>
      <c r="AT187" s="195" t="s">
        <v>75</v>
      </c>
      <c r="AU187" s="195" t="s">
        <v>84</v>
      </c>
      <c r="AY187" s="194" t="s">
        <v>137</v>
      </c>
      <c r="BK187" s="196">
        <f>SUM(BK188:BK234)</f>
        <v>0</v>
      </c>
    </row>
    <row r="188" s="2" customFormat="1" ht="16.5" customHeight="1">
      <c r="A188" s="39"/>
      <c r="B188" s="40"/>
      <c r="C188" s="197" t="s">
        <v>379</v>
      </c>
      <c r="D188" s="197" t="s">
        <v>138</v>
      </c>
      <c r="E188" s="198" t="s">
        <v>402</v>
      </c>
      <c r="F188" s="199" t="s">
        <v>403</v>
      </c>
      <c r="G188" s="200" t="s">
        <v>233</v>
      </c>
      <c r="H188" s="201">
        <v>49</v>
      </c>
      <c r="I188" s="202"/>
      <c r="J188" s="203">
        <f>ROUND(I188*H188,2)</f>
        <v>0</v>
      </c>
      <c r="K188" s="199" t="s">
        <v>188</v>
      </c>
      <c r="L188" s="45"/>
      <c r="M188" s="204" t="s">
        <v>19</v>
      </c>
      <c r="N188" s="205" t="s">
        <v>47</v>
      </c>
      <c r="O188" s="85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8" t="s">
        <v>340</v>
      </c>
      <c r="AT188" s="208" t="s">
        <v>138</v>
      </c>
      <c r="AU188" s="208" t="s">
        <v>86</v>
      </c>
      <c r="AY188" s="18" t="s">
        <v>137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8" t="s">
        <v>84</v>
      </c>
      <c r="BK188" s="209">
        <f>ROUND(I188*H188,2)</f>
        <v>0</v>
      </c>
      <c r="BL188" s="18" t="s">
        <v>340</v>
      </c>
      <c r="BM188" s="208" t="s">
        <v>692</v>
      </c>
    </row>
    <row r="189" s="2" customFormat="1">
      <c r="A189" s="39"/>
      <c r="B189" s="40"/>
      <c r="C189" s="41"/>
      <c r="D189" s="210" t="s">
        <v>144</v>
      </c>
      <c r="E189" s="41"/>
      <c r="F189" s="211" t="s">
        <v>405</v>
      </c>
      <c r="G189" s="41"/>
      <c r="H189" s="41"/>
      <c r="I189" s="212"/>
      <c r="J189" s="41"/>
      <c r="K189" s="41"/>
      <c r="L189" s="45"/>
      <c r="M189" s="213"/>
      <c r="N189" s="214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86</v>
      </c>
    </row>
    <row r="190" s="2" customFormat="1">
      <c r="A190" s="39"/>
      <c r="B190" s="40"/>
      <c r="C190" s="41"/>
      <c r="D190" s="238" t="s">
        <v>191</v>
      </c>
      <c r="E190" s="41"/>
      <c r="F190" s="239" t="s">
        <v>406</v>
      </c>
      <c r="G190" s="41"/>
      <c r="H190" s="41"/>
      <c r="I190" s="212"/>
      <c r="J190" s="41"/>
      <c r="K190" s="41"/>
      <c r="L190" s="45"/>
      <c r="M190" s="213"/>
      <c r="N190" s="214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191</v>
      </c>
      <c r="AU190" s="18" t="s">
        <v>86</v>
      </c>
    </row>
    <row r="191" s="12" customFormat="1">
      <c r="A191" s="12"/>
      <c r="B191" s="215"/>
      <c r="C191" s="216"/>
      <c r="D191" s="210" t="s">
        <v>145</v>
      </c>
      <c r="E191" s="217" t="s">
        <v>19</v>
      </c>
      <c r="F191" s="218" t="s">
        <v>693</v>
      </c>
      <c r="G191" s="216"/>
      <c r="H191" s="219">
        <v>49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25" t="s">
        <v>145</v>
      </c>
      <c r="AU191" s="225" t="s">
        <v>86</v>
      </c>
      <c r="AV191" s="12" t="s">
        <v>86</v>
      </c>
      <c r="AW191" s="12" t="s">
        <v>37</v>
      </c>
      <c r="AX191" s="12" t="s">
        <v>84</v>
      </c>
      <c r="AY191" s="225" t="s">
        <v>137</v>
      </c>
    </row>
    <row r="192" s="2" customFormat="1" ht="16.5" customHeight="1">
      <c r="A192" s="39"/>
      <c r="B192" s="40"/>
      <c r="C192" s="197" t="s">
        <v>386</v>
      </c>
      <c r="D192" s="197" t="s">
        <v>138</v>
      </c>
      <c r="E192" s="198" t="s">
        <v>409</v>
      </c>
      <c r="F192" s="199" t="s">
        <v>410</v>
      </c>
      <c r="G192" s="200" t="s">
        <v>233</v>
      </c>
      <c r="H192" s="201">
        <v>31</v>
      </c>
      <c r="I192" s="202"/>
      <c r="J192" s="203">
        <f>ROUND(I192*H192,2)</f>
        <v>0</v>
      </c>
      <c r="K192" s="199" t="s">
        <v>188</v>
      </c>
      <c r="L192" s="45"/>
      <c r="M192" s="204" t="s">
        <v>19</v>
      </c>
      <c r="N192" s="205" t="s">
        <v>47</v>
      </c>
      <c r="O192" s="85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8" t="s">
        <v>340</v>
      </c>
      <c r="AT192" s="208" t="s">
        <v>138</v>
      </c>
      <c r="AU192" s="208" t="s">
        <v>86</v>
      </c>
      <c r="AY192" s="18" t="s">
        <v>137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8" t="s">
        <v>84</v>
      </c>
      <c r="BK192" s="209">
        <f>ROUND(I192*H192,2)</f>
        <v>0</v>
      </c>
      <c r="BL192" s="18" t="s">
        <v>340</v>
      </c>
      <c r="BM192" s="208" t="s">
        <v>694</v>
      </c>
    </row>
    <row r="193" s="2" customFormat="1">
      <c r="A193" s="39"/>
      <c r="B193" s="40"/>
      <c r="C193" s="41"/>
      <c r="D193" s="210" t="s">
        <v>144</v>
      </c>
      <c r="E193" s="41"/>
      <c r="F193" s="211" t="s">
        <v>412</v>
      </c>
      <c r="G193" s="41"/>
      <c r="H193" s="41"/>
      <c r="I193" s="212"/>
      <c r="J193" s="41"/>
      <c r="K193" s="41"/>
      <c r="L193" s="45"/>
      <c r="M193" s="213"/>
      <c r="N193" s="21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144</v>
      </c>
      <c r="AU193" s="18" t="s">
        <v>86</v>
      </c>
    </row>
    <row r="194" s="2" customFormat="1">
      <c r="A194" s="39"/>
      <c r="B194" s="40"/>
      <c r="C194" s="41"/>
      <c r="D194" s="238" t="s">
        <v>191</v>
      </c>
      <c r="E194" s="41"/>
      <c r="F194" s="239" t="s">
        <v>413</v>
      </c>
      <c r="G194" s="41"/>
      <c r="H194" s="41"/>
      <c r="I194" s="212"/>
      <c r="J194" s="41"/>
      <c r="K194" s="41"/>
      <c r="L194" s="45"/>
      <c r="M194" s="213"/>
      <c r="N194" s="214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191</v>
      </c>
      <c r="AU194" s="18" t="s">
        <v>86</v>
      </c>
    </row>
    <row r="195" s="12" customFormat="1">
      <c r="A195" s="12"/>
      <c r="B195" s="215"/>
      <c r="C195" s="216"/>
      <c r="D195" s="210" t="s">
        <v>145</v>
      </c>
      <c r="E195" s="217" t="s">
        <v>19</v>
      </c>
      <c r="F195" s="218" t="s">
        <v>695</v>
      </c>
      <c r="G195" s="216"/>
      <c r="H195" s="219">
        <v>31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5" t="s">
        <v>145</v>
      </c>
      <c r="AU195" s="225" t="s">
        <v>86</v>
      </c>
      <c r="AV195" s="12" t="s">
        <v>86</v>
      </c>
      <c r="AW195" s="12" t="s">
        <v>37</v>
      </c>
      <c r="AX195" s="12" t="s">
        <v>84</v>
      </c>
      <c r="AY195" s="225" t="s">
        <v>137</v>
      </c>
    </row>
    <row r="196" s="2" customFormat="1" ht="16.5" customHeight="1">
      <c r="A196" s="39"/>
      <c r="B196" s="40"/>
      <c r="C196" s="265" t="s">
        <v>394</v>
      </c>
      <c r="D196" s="265" t="s">
        <v>349</v>
      </c>
      <c r="E196" s="266" t="s">
        <v>422</v>
      </c>
      <c r="F196" s="267" t="s">
        <v>423</v>
      </c>
      <c r="G196" s="268" t="s">
        <v>233</v>
      </c>
      <c r="H196" s="269">
        <v>10.1</v>
      </c>
      <c r="I196" s="270"/>
      <c r="J196" s="271">
        <f>ROUND(I196*H196,2)</f>
        <v>0</v>
      </c>
      <c r="K196" s="267" t="s">
        <v>188</v>
      </c>
      <c r="L196" s="272"/>
      <c r="M196" s="273" t="s">
        <v>19</v>
      </c>
      <c r="N196" s="274" t="s">
        <v>47</v>
      </c>
      <c r="O196" s="85"/>
      <c r="P196" s="206">
        <f>O196*H196</f>
        <v>0</v>
      </c>
      <c r="Q196" s="206">
        <v>0.13100000000000001</v>
      </c>
      <c r="R196" s="206">
        <f>Q196*H196</f>
        <v>1.3230999999999999</v>
      </c>
      <c r="S196" s="206">
        <v>0</v>
      </c>
      <c r="T196" s="20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8" t="s">
        <v>278</v>
      </c>
      <c r="AT196" s="208" t="s">
        <v>349</v>
      </c>
      <c r="AU196" s="208" t="s">
        <v>86</v>
      </c>
      <c r="AY196" s="18" t="s">
        <v>137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8" t="s">
        <v>84</v>
      </c>
      <c r="BK196" s="209">
        <f>ROUND(I196*H196,2)</f>
        <v>0</v>
      </c>
      <c r="BL196" s="18" t="s">
        <v>156</v>
      </c>
      <c r="BM196" s="208" t="s">
        <v>696</v>
      </c>
    </row>
    <row r="197" s="2" customFormat="1">
      <c r="A197" s="39"/>
      <c r="B197" s="40"/>
      <c r="C197" s="41"/>
      <c r="D197" s="210" t="s">
        <v>144</v>
      </c>
      <c r="E197" s="41"/>
      <c r="F197" s="211" t="s">
        <v>423</v>
      </c>
      <c r="G197" s="41"/>
      <c r="H197" s="41"/>
      <c r="I197" s="212"/>
      <c r="J197" s="41"/>
      <c r="K197" s="41"/>
      <c r="L197" s="45"/>
      <c r="M197" s="213"/>
      <c r="N197" s="214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144</v>
      </c>
      <c r="AU197" s="18" t="s">
        <v>86</v>
      </c>
    </row>
    <row r="198" s="15" customFormat="1">
      <c r="A198" s="15"/>
      <c r="B198" s="255"/>
      <c r="C198" s="256"/>
      <c r="D198" s="210" t="s">
        <v>145</v>
      </c>
      <c r="E198" s="257" t="s">
        <v>19</v>
      </c>
      <c r="F198" s="258" t="s">
        <v>425</v>
      </c>
      <c r="G198" s="256"/>
      <c r="H198" s="257" t="s">
        <v>19</v>
      </c>
      <c r="I198" s="259"/>
      <c r="J198" s="256"/>
      <c r="K198" s="256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145</v>
      </c>
      <c r="AU198" s="264" t="s">
        <v>86</v>
      </c>
      <c r="AV198" s="15" t="s">
        <v>84</v>
      </c>
      <c r="AW198" s="15" t="s">
        <v>37</v>
      </c>
      <c r="AX198" s="15" t="s">
        <v>76</v>
      </c>
      <c r="AY198" s="264" t="s">
        <v>137</v>
      </c>
    </row>
    <row r="199" s="12" customFormat="1">
      <c r="A199" s="12"/>
      <c r="B199" s="215"/>
      <c r="C199" s="216"/>
      <c r="D199" s="210" t="s">
        <v>145</v>
      </c>
      <c r="E199" s="217" t="s">
        <v>19</v>
      </c>
      <c r="F199" s="218" t="s">
        <v>697</v>
      </c>
      <c r="G199" s="216"/>
      <c r="H199" s="219">
        <v>10.1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5" t="s">
        <v>145</v>
      </c>
      <c r="AU199" s="225" t="s">
        <v>86</v>
      </c>
      <c r="AV199" s="12" t="s">
        <v>86</v>
      </c>
      <c r="AW199" s="12" t="s">
        <v>37</v>
      </c>
      <c r="AX199" s="12" t="s">
        <v>84</v>
      </c>
      <c r="AY199" s="225" t="s">
        <v>137</v>
      </c>
    </row>
    <row r="200" s="2" customFormat="1" ht="16.5" customHeight="1">
      <c r="A200" s="39"/>
      <c r="B200" s="40"/>
      <c r="C200" s="265" t="s">
        <v>401</v>
      </c>
      <c r="D200" s="265" t="s">
        <v>349</v>
      </c>
      <c r="E200" s="266" t="s">
        <v>428</v>
      </c>
      <c r="F200" s="267" t="s">
        <v>429</v>
      </c>
      <c r="G200" s="268" t="s">
        <v>233</v>
      </c>
      <c r="H200" s="269">
        <v>3</v>
      </c>
      <c r="I200" s="270"/>
      <c r="J200" s="271">
        <f>ROUND(I200*H200,2)</f>
        <v>0</v>
      </c>
      <c r="K200" s="267" t="s">
        <v>19</v>
      </c>
      <c r="L200" s="272"/>
      <c r="M200" s="273" t="s">
        <v>19</v>
      </c>
      <c r="N200" s="274" t="s">
        <v>47</v>
      </c>
      <c r="O200" s="85"/>
      <c r="P200" s="206">
        <f>O200*H200</f>
        <v>0</v>
      </c>
      <c r="Q200" s="206">
        <v>0.13100000000000001</v>
      </c>
      <c r="R200" s="206">
        <f>Q200*H200</f>
        <v>0.39300000000000002</v>
      </c>
      <c r="S200" s="206">
        <v>0</v>
      </c>
      <c r="T200" s="20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8" t="s">
        <v>278</v>
      </c>
      <c r="AT200" s="208" t="s">
        <v>349</v>
      </c>
      <c r="AU200" s="208" t="s">
        <v>86</v>
      </c>
      <c r="AY200" s="18" t="s">
        <v>137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8" t="s">
        <v>84</v>
      </c>
      <c r="BK200" s="209">
        <f>ROUND(I200*H200,2)</f>
        <v>0</v>
      </c>
      <c r="BL200" s="18" t="s">
        <v>156</v>
      </c>
      <c r="BM200" s="208" t="s">
        <v>698</v>
      </c>
    </row>
    <row r="201" s="2" customFormat="1">
      <c r="A201" s="39"/>
      <c r="B201" s="40"/>
      <c r="C201" s="41"/>
      <c r="D201" s="210" t="s">
        <v>144</v>
      </c>
      <c r="E201" s="41"/>
      <c r="F201" s="211" t="s">
        <v>429</v>
      </c>
      <c r="G201" s="41"/>
      <c r="H201" s="41"/>
      <c r="I201" s="212"/>
      <c r="J201" s="41"/>
      <c r="K201" s="41"/>
      <c r="L201" s="45"/>
      <c r="M201" s="213"/>
      <c r="N201" s="214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144</v>
      </c>
      <c r="AU201" s="18" t="s">
        <v>86</v>
      </c>
    </row>
    <row r="202" s="15" customFormat="1">
      <c r="A202" s="15"/>
      <c r="B202" s="255"/>
      <c r="C202" s="256"/>
      <c r="D202" s="210" t="s">
        <v>145</v>
      </c>
      <c r="E202" s="257" t="s">
        <v>19</v>
      </c>
      <c r="F202" s="258" t="s">
        <v>431</v>
      </c>
      <c r="G202" s="256"/>
      <c r="H202" s="257" t="s">
        <v>19</v>
      </c>
      <c r="I202" s="259"/>
      <c r="J202" s="256"/>
      <c r="K202" s="256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145</v>
      </c>
      <c r="AU202" s="264" t="s">
        <v>86</v>
      </c>
      <c r="AV202" s="15" t="s">
        <v>84</v>
      </c>
      <c r="AW202" s="15" t="s">
        <v>37</v>
      </c>
      <c r="AX202" s="15" t="s">
        <v>76</v>
      </c>
      <c r="AY202" s="264" t="s">
        <v>137</v>
      </c>
    </row>
    <row r="203" s="12" customFormat="1">
      <c r="A203" s="12"/>
      <c r="B203" s="215"/>
      <c r="C203" s="216"/>
      <c r="D203" s="210" t="s">
        <v>145</v>
      </c>
      <c r="E203" s="217" t="s">
        <v>19</v>
      </c>
      <c r="F203" s="218" t="s">
        <v>151</v>
      </c>
      <c r="G203" s="216"/>
      <c r="H203" s="219">
        <v>3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25" t="s">
        <v>145</v>
      </c>
      <c r="AU203" s="225" t="s">
        <v>86</v>
      </c>
      <c r="AV203" s="12" t="s">
        <v>86</v>
      </c>
      <c r="AW203" s="12" t="s">
        <v>37</v>
      </c>
      <c r="AX203" s="12" t="s">
        <v>84</v>
      </c>
      <c r="AY203" s="225" t="s">
        <v>137</v>
      </c>
    </row>
    <row r="204" s="2" customFormat="1" ht="16.5" customHeight="1">
      <c r="A204" s="39"/>
      <c r="B204" s="40"/>
      <c r="C204" s="265" t="s">
        <v>408</v>
      </c>
      <c r="D204" s="265" t="s">
        <v>349</v>
      </c>
      <c r="E204" s="266" t="s">
        <v>433</v>
      </c>
      <c r="F204" s="267" t="s">
        <v>434</v>
      </c>
      <c r="G204" s="268" t="s">
        <v>233</v>
      </c>
      <c r="H204" s="269">
        <v>5.1500000000000004</v>
      </c>
      <c r="I204" s="270"/>
      <c r="J204" s="271">
        <f>ROUND(I204*H204,2)</f>
        <v>0</v>
      </c>
      <c r="K204" s="267" t="s">
        <v>188</v>
      </c>
      <c r="L204" s="272"/>
      <c r="M204" s="273" t="s">
        <v>19</v>
      </c>
      <c r="N204" s="274" t="s">
        <v>47</v>
      </c>
      <c r="O204" s="85"/>
      <c r="P204" s="206">
        <f>O204*H204</f>
        <v>0</v>
      </c>
      <c r="Q204" s="206">
        <v>0.13100000000000001</v>
      </c>
      <c r="R204" s="206">
        <f>Q204*H204</f>
        <v>0.67465000000000008</v>
      </c>
      <c r="S204" s="206">
        <v>0</v>
      </c>
      <c r="T204" s="20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8" t="s">
        <v>278</v>
      </c>
      <c r="AT204" s="208" t="s">
        <v>349</v>
      </c>
      <c r="AU204" s="208" t="s">
        <v>86</v>
      </c>
      <c r="AY204" s="18" t="s">
        <v>137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8" t="s">
        <v>84</v>
      </c>
      <c r="BK204" s="209">
        <f>ROUND(I204*H204,2)</f>
        <v>0</v>
      </c>
      <c r="BL204" s="18" t="s">
        <v>156</v>
      </c>
      <c r="BM204" s="208" t="s">
        <v>699</v>
      </c>
    </row>
    <row r="205" s="2" customFormat="1">
      <c r="A205" s="39"/>
      <c r="B205" s="40"/>
      <c r="C205" s="41"/>
      <c r="D205" s="210" t="s">
        <v>144</v>
      </c>
      <c r="E205" s="41"/>
      <c r="F205" s="211" t="s">
        <v>434</v>
      </c>
      <c r="G205" s="41"/>
      <c r="H205" s="41"/>
      <c r="I205" s="212"/>
      <c r="J205" s="41"/>
      <c r="K205" s="41"/>
      <c r="L205" s="45"/>
      <c r="M205" s="213"/>
      <c r="N205" s="21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144</v>
      </c>
      <c r="AU205" s="18" t="s">
        <v>86</v>
      </c>
    </row>
    <row r="206" s="12" customFormat="1">
      <c r="A206" s="12"/>
      <c r="B206" s="215"/>
      <c r="C206" s="216"/>
      <c r="D206" s="210" t="s">
        <v>145</v>
      </c>
      <c r="E206" s="217" t="s">
        <v>19</v>
      </c>
      <c r="F206" s="218" t="s">
        <v>436</v>
      </c>
      <c r="G206" s="216"/>
      <c r="H206" s="219">
        <v>35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5" t="s">
        <v>145</v>
      </c>
      <c r="AU206" s="225" t="s">
        <v>86</v>
      </c>
      <c r="AV206" s="12" t="s">
        <v>86</v>
      </c>
      <c r="AW206" s="12" t="s">
        <v>37</v>
      </c>
      <c r="AX206" s="12" t="s">
        <v>76</v>
      </c>
      <c r="AY206" s="225" t="s">
        <v>137</v>
      </c>
    </row>
    <row r="207" s="12" customFormat="1">
      <c r="A207" s="12"/>
      <c r="B207" s="215"/>
      <c r="C207" s="216"/>
      <c r="D207" s="210" t="s">
        <v>145</v>
      </c>
      <c r="E207" s="217" t="s">
        <v>19</v>
      </c>
      <c r="F207" s="218" t="s">
        <v>700</v>
      </c>
      <c r="G207" s="216"/>
      <c r="H207" s="219">
        <v>5.1500000000000004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5" t="s">
        <v>145</v>
      </c>
      <c r="AU207" s="225" t="s">
        <v>86</v>
      </c>
      <c r="AV207" s="12" t="s">
        <v>86</v>
      </c>
      <c r="AW207" s="12" t="s">
        <v>37</v>
      </c>
      <c r="AX207" s="12" t="s">
        <v>84</v>
      </c>
      <c r="AY207" s="225" t="s">
        <v>137</v>
      </c>
    </row>
    <row r="208" s="2" customFormat="1" ht="16.5" customHeight="1">
      <c r="A208" s="39"/>
      <c r="B208" s="40"/>
      <c r="C208" s="197" t="s">
        <v>415</v>
      </c>
      <c r="D208" s="197" t="s">
        <v>138</v>
      </c>
      <c r="E208" s="198" t="s">
        <v>439</v>
      </c>
      <c r="F208" s="199" t="s">
        <v>440</v>
      </c>
      <c r="G208" s="200" t="s">
        <v>233</v>
      </c>
      <c r="H208" s="201">
        <v>18</v>
      </c>
      <c r="I208" s="202"/>
      <c r="J208" s="203">
        <f>ROUND(I208*H208,2)</f>
        <v>0</v>
      </c>
      <c r="K208" s="199" t="s">
        <v>188</v>
      </c>
      <c r="L208" s="45"/>
      <c r="M208" s="204" t="s">
        <v>19</v>
      </c>
      <c r="N208" s="205" t="s">
        <v>47</v>
      </c>
      <c r="O208" s="85"/>
      <c r="P208" s="206">
        <f>O208*H208</f>
        <v>0</v>
      </c>
      <c r="Q208" s="206">
        <v>0.089219999999999994</v>
      </c>
      <c r="R208" s="206">
        <f>Q208*H208</f>
        <v>1.6059599999999998</v>
      </c>
      <c r="S208" s="206">
        <v>0</v>
      </c>
      <c r="T208" s="20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8" t="s">
        <v>156</v>
      </c>
      <c r="AT208" s="208" t="s">
        <v>138</v>
      </c>
      <c r="AU208" s="208" t="s">
        <v>86</v>
      </c>
      <c r="AY208" s="18" t="s">
        <v>137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8" t="s">
        <v>84</v>
      </c>
      <c r="BK208" s="209">
        <f>ROUND(I208*H208,2)</f>
        <v>0</v>
      </c>
      <c r="BL208" s="18" t="s">
        <v>156</v>
      </c>
      <c r="BM208" s="208" t="s">
        <v>701</v>
      </c>
    </row>
    <row r="209" s="2" customFormat="1">
      <c r="A209" s="39"/>
      <c r="B209" s="40"/>
      <c r="C209" s="41"/>
      <c r="D209" s="210" t="s">
        <v>144</v>
      </c>
      <c r="E209" s="41"/>
      <c r="F209" s="211" t="s">
        <v>442</v>
      </c>
      <c r="G209" s="41"/>
      <c r="H209" s="41"/>
      <c r="I209" s="212"/>
      <c r="J209" s="41"/>
      <c r="K209" s="41"/>
      <c r="L209" s="45"/>
      <c r="M209" s="213"/>
      <c r="N209" s="214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144</v>
      </c>
      <c r="AU209" s="18" t="s">
        <v>86</v>
      </c>
    </row>
    <row r="210" s="2" customFormat="1">
      <c r="A210" s="39"/>
      <c r="B210" s="40"/>
      <c r="C210" s="41"/>
      <c r="D210" s="238" t="s">
        <v>191</v>
      </c>
      <c r="E210" s="41"/>
      <c r="F210" s="239" t="s">
        <v>443</v>
      </c>
      <c r="G210" s="41"/>
      <c r="H210" s="41"/>
      <c r="I210" s="212"/>
      <c r="J210" s="41"/>
      <c r="K210" s="41"/>
      <c r="L210" s="45"/>
      <c r="M210" s="213"/>
      <c r="N210" s="214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191</v>
      </c>
      <c r="AU210" s="18" t="s">
        <v>86</v>
      </c>
    </row>
    <row r="211" s="12" customFormat="1">
      <c r="A211" s="12"/>
      <c r="B211" s="215"/>
      <c r="C211" s="216"/>
      <c r="D211" s="210" t="s">
        <v>145</v>
      </c>
      <c r="E211" s="217" t="s">
        <v>19</v>
      </c>
      <c r="F211" s="218" t="s">
        <v>702</v>
      </c>
      <c r="G211" s="216"/>
      <c r="H211" s="219">
        <v>3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25" t="s">
        <v>145</v>
      </c>
      <c r="AU211" s="225" t="s">
        <v>86</v>
      </c>
      <c r="AV211" s="12" t="s">
        <v>86</v>
      </c>
      <c r="AW211" s="12" t="s">
        <v>37</v>
      </c>
      <c r="AX211" s="12" t="s">
        <v>76</v>
      </c>
      <c r="AY211" s="225" t="s">
        <v>137</v>
      </c>
    </row>
    <row r="212" s="12" customFormat="1">
      <c r="A212" s="12"/>
      <c r="B212" s="215"/>
      <c r="C212" s="216"/>
      <c r="D212" s="210" t="s">
        <v>145</v>
      </c>
      <c r="E212" s="217" t="s">
        <v>19</v>
      </c>
      <c r="F212" s="218" t="s">
        <v>703</v>
      </c>
      <c r="G212" s="216"/>
      <c r="H212" s="219">
        <v>10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25" t="s">
        <v>145</v>
      </c>
      <c r="AU212" s="225" t="s">
        <v>86</v>
      </c>
      <c r="AV212" s="12" t="s">
        <v>86</v>
      </c>
      <c r="AW212" s="12" t="s">
        <v>37</v>
      </c>
      <c r="AX212" s="12" t="s">
        <v>76</v>
      </c>
      <c r="AY212" s="225" t="s">
        <v>137</v>
      </c>
    </row>
    <row r="213" s="12" customFormat="1">
      <c r="A213" s="12"/>
      <c r="B213" s="215"/>
      <c r="C213" s="216"/>
      <c r="D213" s="210" t="s">
        <v>145</v>
      </c>
      <c r="E213" s="217" t="s">
        <v>19</v>
      </c>
      <c r="F213" s="218" t="s">
        <v>704</v>
      </c>
      <c r="G213" s="216"/>
      <c r="H213" s="219">
        <v>5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25" t="s">
        <v>145</v>
      </c>
      <c r="AU213" s="225" t="s">
        <v>86</v>
      </c>
      <c r="AV213" s="12" t="s">
        <v>86</v>
      </c>
      <c r="AW213" s="12" t="s">
        <v>37</v>
      </c>
      <c r="AX213" s="12" t="s">
        <v>76</v>
      </c>
      <c r="AY213" s="225" t="s">
        <v>137</v>
      </c>
    </row>
    <row r="214" s="14" customFormat="1">
      <c r="A214" s="14"/>
      <c r="B214" s="244"/>
      <c r="C214" s="245"/>
      <c r="D214" s="210" t="s">
        <v>145</v>
      </c>
      <c r="E214" s="246" t="s">
        <v>19</v>
      </c>
      <c r="F214" s="247" t="s">
        <v>257</v>
      </c>
      <c r="G214" s="245"/>
      <c r="H214" s="248">
        <v>18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145</v>
      </c>
      <c r="AU214" s="254" t="s">
        <v>86</v>
      </c>
      <c r="AV214" s="14" t="s">
        <v>156</v>
      </c>
      <c r="AW214" s="14" t="s">
        <v>37</v>
      </c>
      <c r="AX214" s="14" t="s">
        <v>84</v>
      </c>
      <c r="AY214" s="254" t="s">
        <v>137</v>
      </c>
    </row>
    <row r="215" s="2" customFormat="1" ht="16.5" customHeight="1">
      <c r="A215" s="39"/>
      <c r="B215" s="40"/>
      <c r="C215" s="197" t="s">
        <v>421</v>
      </c>
      <c r="D215" s="197" t="s">
        <v>138</v>
      </c>
      <c r="E215" s="198" t="s">
        <v>705</v>
      </c>
      <c r="F215" s="199" t="s">
        <v>706</v>
      </c>
      <c r="G215" s="200" t="s">
        <v>233</v>
      </c>
      <c r="H215" s="201">
        <v>126</v>
      </c>
      <c r="I215" s="202"/>
      <c r="J215" s="203">
        <f>ROUND(I215*H215,2)</f>
        <v>0</v>
      </c>
      <c r="K215" s="199" t="s">
        <v>188</v>
      </c>
      <c r="L215" s="45"/>
      <c r="M215" s="204" t="s">
        <v>19</v>
      </c>
      <c r="N215" s="205" t="s">
        <v>47</v>
      </c>
      <c r="O215" s="85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8" t="s">
        <v>156</v>
      </c>
      <c r="AT215" s="208" t="s">
        <v>138</v>
      </c>
      <c r="AU215" s="208" t="s">
        <v>86</v>
      </c>
      <c r="AY215" s="18" t="s">
        <v>137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8" t="s">
        <v>84</v>
      </c>
      <c r="BK215" s="209">
        <f>ROUND(I215*H215,2)</f>
        <v>0</v>
      </c>
      <c r="BL215" s="18" t="s">
        <v>156</v>
      </c>
      <c r="BM215" s="208" t="s">
        <v>707</v>
      </c>
    </row>
    <row r="216" s="2" customFormat="1">
      <c r="A216" s="39"/>
      <c r="B216" s="40"/>
      <c r="C216" s="41"/>
      <c r="D216" s="210" t="s">
        <v>144</v>
      </c>
      <c r="E216" s="41"/>
      <c r="F216" s="211" t="s">
        <v>708</v>
      </c>
      <c r="G216" s="41"/>
      <c r="H216" s="41"/>
      <c r="I216" s="212"/>
      <c r="J216" s="41"/>
      <c r="K216" s="41"/>
      <c r="L216" s="45"/>
      <c r="M216" s="213"/>
      <c r="N216" s="214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144</v>
      </c>
      <c r="AU216" s="18" t="s">
        <v>86</v>
      </c>
    </row>
    <row r="217" s="2" customFormat="1">
      <c r="A217" s="39"/>
      <c r="B217" s="40"/>
      <c r="C217" s="41"/>
      <c r="D217" s="238" t="s">
        <v>191</v>
      </c>
      <c r="E217" s="41"/>
      <c r="F217" s="239" t="s">
        <v>709</v>
      </c>
      <c r="G217" s="41"/>
      <c r="H217" s="41"/>
      <c r="I217" s="212"/>
      <c r="J217" s="41"/>
      <c r="K217" s="41"/>
      <c r="L217" s="45"/>
      <c r="M217" s="213"/>
      <c r="N217" s="214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191</v>
      </c>
      <c r="AU217" s="18" t="s">
        <v>86</v>
      </c>
    </row>
    <row r="218" s="12" customFormat="1">
      <c r="A218" s="12"/>
      <c r="B218" s="215"/>
      <c r="C218" s="216"/>
      <c r="D218" s="210" t="s">
        <v>145</v>
      </c>
      <c r="E218" s="217" t="s">
        <v>19</v>
      </c>
      <c r="F218" s="218" t="s">
        <v>710</v>
      </c>
      <c r="G218" s="216"/>
      <c r="H218" s="219">
        <v>126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25" t="s">
        <v>145</v>
      </c>
      <c r="AU218" s="225" t="s">
        <v>86</v>
      </c>
      <c r="AV218" s="12" t="s">
        <v>86</v>
      </c>
      <c r="AW218" s="12" t="s">
        <v>37</v>
      </c>
      <c r="AX218" s="12" t="s">
        <v>84</v>
      </c>
      <c r="AY218" s="225" t="s">
        <v>137</v>
      </c>
    </row>
    <row r="219" s="2" customFormat="1" ht="21.75" customHeight="1">
      <c r="A219" s="39"/>
      <c r="B219" s="40"/>
      <c r="C219" s="197" t="s">
        <v>427</v>
      </c>
      <c r="D219" s="197" t="s">
        <v>138</v>
      </c>
      <c r="E219" s="198" t="s">
        <v>711</v>
      </c>
      <c r="F219" s="199" t="s">
        <v>712</v>
      </c>
      <c r="G219" s="200" t="s">
        <v>233</v>
      </c>
      <c r="H219" s="201">
        <v>63</v>
      </c>
      <c r="I219" s="202"/>
      <c r="J219" s="203">
        <f>ROUND(I219*H219,2)</f>
        <v>0</v>
      </c>
      <c r="K219" s="199" t="s">
        <v>188</v>
      </c>
      <c r="L219" s="45"/>
      <c r="M219" s="204" t="s">
        <v>19</v>
      </c>
      <c r="N219" s="205" t="s">
        <v>47</v>
      </c>
      <c r="O219" s="85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8" t="s">
        <v>156</v>
      </c>
      <c r="AT219" s="208" t="s">
        <v>138</v>
      </c>
      <c r="AU219" s="208" t="s">
        <v>86</v>
      </c>
      <c r="AY219" s="18" t="s">
        <v>137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8" t="s">
        <v>84</v>
      </c>
      <c r="BK219" s="209">
        <f>ROUND(I219*H219,2)</f>
        <v>0</v>
      </c>
      <c r="BL219" s="18" t="s">
        <v>156</v>
      </c>
      <c r="BM219" s="208" t="s">
        <v>713</v>
      </c>
    </row>
    <row r="220" s="2" customFormat="1">
      <c r="A220" s="39"/>
      <c r="B220" s="40"/>
      <c r="C220" s="41"/>
      <c r="D220" s="210" t="s">
        <v>144</v>
      </c>
      <c r="E220" s="41"/>
      <c r="F220" s="211" t="s">
        <v>714</v>
      </c>
      <c r="G220" s="41"/>
      <c r="H220" s="41"/>
      <c r="I220" s="212"/>
      <c r="J220" s="41"/>
      <c r="K220" s="41"/>
      <c r="L220" s="45"/>
      <c r="M220" s="213"/>
      <c r="N220" s="214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144</v>
      </c>
      <c r="AU220" s="18" t="s">
        <v>86</v>
      </c>
    </row>
    <row r="221" s="2" customFormat="1">
      <c r="A221" s="39"/>
      <c r="B221" s="40"/>
      <c r="C221" s="41"/>
      <c r="D221" s="238" t="s">
        <v>191</v>
      </c>
      <c r="E221" s="41"/>
      <c r="F221" s="239" t="s">
        <v>715</v>
      </c>
      <c r="G221" s="41"/>
      <c r="H221" s="41"/>
      <c r="I221" s="212"/>
      <c r="J221" s="41"/>
      <c r="K221" s="41"/>
      <c r="L221" s="45"/>
      <c r="M221" s="213"/>
      <c r="N221" s="214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191</v>
      </c>
      <c r="AU221" s="18" t="s">
        <v>86</v>
      </c>
    </row>
    <row r="222" s="12" customFormat="1">
      <c r="A222" s="12"/>
      <c r="B222" s="215"/>
      <c r="C222" s="216"/>
      <c r="D222" s="210" t="s">
        <v>145</v>
      </c>
      <c r="E222" s="217" t="s">
        <v>19</v>
      </c>
      <c r="F222" s="218" t="s">
        <v>716</v>
      </c>
      <c r="G222" s="216"/>
      <c r="H222" s="219">
        <v>63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25" t="s">
        <v>145</v>
      </c>
      <c r="AU222" s="225" t="s">
        <v>86</v>
      </c>
      <c r="AV222" s="12" t="s">
        <v>86</v>
      </c>
      <c r="AW222" s="12" t="s">
        <v>37</v>
      </c>
      <c r="AX222" s="12" t="s">
        <v>84</v>
      </c>
      <c r="AY222" s="225" t="s">
        <v>137</v>
      </c>
    </row>
    <row r="223" s="2" customFormat="1" ht="16.5" customHeight="1">
      <c r="A223" s="39"/>
      <c r="B223" s="40"/>
      <c r="C223" s="197" t="s">
        <v>432</v>
      </c>
      <c r="D223" s="197" t="s">
        <v>138</v>
      </c>
      <c r="E223" s="198" t="s">
        <v>717</v>
      </c>
      <c r="F223" s="199" t="s">
        <v>718</v>
      </c>
      <c r="G223" s="200" t="s">
        <v>233</v>
      </c>
      <c r="H223" s="201">
        <v>63</v>
      </c>
      <c r="I223" s="202"/>
      <c r="J223" s="203">
        <f>ROUND(I223*H223,2)</f>
        <v>0</v>
      </c>
      <c r="K223" s="199" t="s">
        <v>188</v>
      </c>
      <c r="L223" s="45"/>
      <c r="M223" s="204" t="s">
        <v>19</v>
      </c>
      <c r="N223" s="205" t="s">
        <v>47</v>
      </c>
      <c r="O223" s="85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8" t="s">
        <v>156</v>
      </c>
      <c r="AT223" s="208" t="s">
        <v>138</v>
      </c>
      <c r="AU223" s="208" t="s">
        <v>86</v>
      </c>
      <c r="AY223" s="18" t="s">
        <v>137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8" t="s">
        <v>84</v>
      </c>
      <c r="BK223" s="209">
        <f>ROUND(I223*H223,2)</f>
        <v>0</v>
      </c>
      <c r="BL223" s="18" t="s">
        <v>156</v>
      </c>
      <c r="BM223" s="208" t="s">
        <v>719</v>
      </c>
    </row>
    <row r="224" s="2" customFormat="1">
      <c r="A224" s="39"/>
      <c r="B224" s="40"/>
      <c r="C224" s="41"/>
      <c r="D224" s="210" t="s">
        <v>144</v>
      </c>
      <c r="E224" s="41"/>
      <c r="F224" s="211" t="s">
        <v>720</v>
      </c>
      <c r="G224" s="41"/>
      <c r="H224" s="41"/>
      <c r="I224" s="212"/>
      <c r="J224" s="41"/>
      <c r="K224" s="41"/>
      <c r="L224" s="45"/>
      <c r="M224" s="213"/>
      <c r="N224" s="214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144</v>
      </c>
      <c r="AU224" s="18" t="s">
        <v>86</v>
      </c>
    </row>
    <row r="225" s="2" customFormat="1">
      <c r="A225" s="39"/>
      <c r="B225" s="40"/>
      <c r="C225" s="41"/>
      <c r="D225" s="238" t="s">
        <v>191</v>
      </c>
      <c r="E225" s="41"/>
      <c r="F225" s="239" t="s">
        <v>721</v>
      </c>
      <c r="G225" s="41"/>
      <c r="H225" s="41"/>
      <c r="I225" s="212"/>
      <c r="J225" s="41"/>
      <c r="K225" s="41"/>
      <c r="L225" s="45"/>
      <c r="M225" s="213"/>
      <c r="N225" s="214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191</v>
      </c>
      <c r="AU225" s="18" t="s">
        <v>86</v>
      </c>
    </row>
    <row r="226" s="12" customFormat="1">
      <c r="A226" s="12"/>
      <c r="B226" s="215"/>
      <c r="C226" s="216"/>
      <c r="D226" s="210" t="s">
        <v>145</v>
      </c>
      <c r="E226" s="217" t="s">
        <v>19</v>
      </c>
      <c r="F226" s="218" t="s">
        <v>722</v>
      </c>
      <c r="G226" s="216"/>
      <c r="H226" s="219">
        <v>63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25" t="s">
        <v>145</v>
      </c>
      <c r="AU226" s="225" t="s">
        <v>86</v>
      </c>
      <c r="AV226" s="12" t="s">
        <v>86</v>
      </c>
      <c r="AW226" s="12" t="s">
        <v>37</v>
      </c>
      <c r="AX226" s="12" t="s">
        <v>84</v>
      </c>
      <c r="AY226" s="225" t="s">
        <v>137</v>
      </c>
    </row>
    <row r="227" s="2" customFormat="1" ht="16.5" customHeight="1">
      <c r="A227" s="39"/>
      <c r="B227" s="40"/>
      <c r="C227" s="265" t="s">
        <v>438</v>
      </c>
      <c r="D227" s="265" t="s">
        <v>349</v>
      </c>
      <c r="E227" s="266" t="s">
        <v>723</v>
      </c>
      <c r="F227" s="267" t="s">
        <v>724</v>
      </c>
      <c r="G227" s="268" t="s">
        <v>233</v>
      </c>
      <c r="H227" s="269">
        <v>31</v>
      </c>
      <c r="I227" s="270"/>
      <c r="J227" s="271">
        <f>ROUND(I227*H227,2)</f>
        <v>0</v>
      </c>
      <c r="K227" s="267" t="s">
        <v>188</v>
      </c>
      <c r="L227" s="272"/>
      <c r="M227" s="273" t="s">
        <v>19</v>
      </c>
      <c r="N227" s="274" t="s">
        <v>47</v>
      </c>
      <c r="O227" s="85"/>
      <c r="P227" s="206">
        <f>O227*H227</f>
        <v>0</v>
      </c>
      <c r="Q227" s="206">
        <v>0.027</v>
      </c>
      <c r="R227" s="206">
        <f>Q227*H227</f>
        <v>0.83699999999999997</v>
      </c>
      <c r="S227" s="206">
        <v>0</v>
      </c>
      <c r="T227" s="20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08" t="s">
        <v>278</v>
      </c>
      <c r="AT227" s="208" t="s">
        <v>349</v>
      </c>
      <c r="AU227" s="208" t="s">
        <v>86</v>
      </c>
      <c r="AY227" s="18" t="s">
        <v>137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8" t="s">
        <v>84</v>
      </c>
      <c r="BK227" s="209">
        <f>ROUND(I227*H227,2)</f>
        <v>0</v>
      </c>
      <c r="BL227" s="18" t="s">
        <v>156</v>
      </c>
      <c r="BM227" s="208" t="s">
        <v>725</v>
      </c>
    </row>
    <row r="228" s="2" customFormat="1">
      <c r="A228" s="39"/>
      <c r="B228" s="40"/>
      <c r="C228" s="41"/>
      <c r="D228" s="210" t="s">
        <v>144</v>
      </c>
      <c r="E228" s="41"/>
      <c r="F228" s="211" t="s">
        <v>724</v>
      </c>
      <c r="G228" s="41"/>
      <c r="H228" s="41"/>
      <c r="I228" s="212"/>
      <c r="J228" s="41"/>
      <c r="K228" s="41"/>
      <c r="L228" s="45"/>
      <c r="M228" s="213"/>
      <c r="N228" s="214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144</v>
      </c>
      <c r="AU228" s="18" t="s">
        <v>86</v>
      </c>
    </row>
    <row r="229" s="15" customFormat="1">
      <c r="A229" s="15"/>
      <c r="B229" s="255"/>
      <c r="C229" s="256"/>
      <c r="D229" s="210" t="s">
        <v>145</v>
      </c>
      <c r="E229" s="257" t="s">
        <v>19</v>
      </c>
      <c r="F229" s="258" t="s">
        <v>726</v>
      </c>
      <c r="G229" s="256"/>
      <c r="H229" s="257" t="s">
        <v>19</v>
      </c>
      <c r="I229" s="259"/>
      <c r="J229" s="256"/>
      <c r="K229" s="256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145</v>
      </c>
      <c r="AU229" s="264" t="s">
        <v>86</v>
      </c>
      <c r="AV229" s="15" t="s">
        <v>84</v>
      </c>
      <c r="AW229" s="15" t="s">
        <v>37</v>
      </c>
      <c r="AX229" s="15" t="s">
        <v>76</v>
      </c>
      <c r="AY229" s="264" t="s">
        <v>137</v>
      </c>
    </row>
    <row r="230" s="12" customFormat="1">
      <c r="A230" s="12"/>
      <c r="B230" s="215"/>
      <c r="C230" s="216"/>
      <c r="D230" s="210" t="s">
        <v>145</v>
      </c>
      <c r="E230" s="217" t="s">
        <v>19</v>
      </c>
      <c r="F230" s="218" t="s">
        <v>438</v>
      </c>
      <c r="G230" s="216"/>
      <c r="H230" s="219">
        <v>31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25" t="s">
        <v>145</v>
      </c>
      <c r="AU230" s="225" t="s">
        <v>86</v>
      </c>
      <c r="AV230" s="12" t="s">
        <v>86</v>
      </c>
      <c r="AW230" s="12" t="s">
        <v>37</v>
      </c>
      <c r="AX230" s="12" t="s">
        <v>84</v>
      </c>
      <c r="AY230" s="225" t="s">
        <v>137</v>
      </c>
    </row>
    <row r="231" s="2" customFormat="1" ht="16.5" customHeight="1">
      <c r="A231" s="39"/>
      <c r="B231" s="40"/>
      <c r="C231" s="197" t="s">
        <v>449</v>
      </c>
      <c r="D231" s="197" t="s">
        <v>138</v>
      </c>
      <c r="E231" s="198" t="s">
        <v>727</v>
      </c>
      <c r="F231" s="199" t="s">
        <v>728</v>
      </c>
      <c r="G231" s="200" t="s">
        <v>233</v>
      </c>
      <c r="H231" s="201">
        <v>31</v>
      </c>
      <c r="I231" s="202"/>
      <c r="J231" s="203">
        <f>ROUND(I231*H231,2)</f>
        <v>0</v>
      </c>
      <c r="K231" s="199" t="s">
        <v>188</v>
      </c>
      <c r="L231" s="45"/>
      <c r="M231" s="204" t="s">
        <v>19</v>
      </c>
      <c r="N231" s="205" t="s">
        <v>47</v>
      </c>
      <c r="O231" s="85"/>
      <c r="P231" s="206">
        <f>O231*H231</f>
        <v>0</v>
      </c>
      <c r="Q231" s="206">
        <v>0.098000000000000004</v>
      </c>
      <c r="R231" s="206">
        <f>Q231*H231</f>
        <v>3.0380000000000003</v>
      </c>
      <c r="S231" s="206">
        <v>0</v>
      </c>
      <c r="T231" s="20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08" t="s">
        <v>156</v>
      </c>
      <c r="AT231" s="208" t="s">
        <v>138</v>
      </c>
      <c r="AU231" s="208" t="s">
        <v>86</v>
      </c>
      <c r="AY231" s="18" t="s">
        <v>137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8" t="s">
        <v>84</v>
      </c>
      <c r="BK231" s="209">
        <f>ROUND(I231*H231,2)</f>
        <v>0</v>
      </c>
      <c r="BL231" s="18" t="s">
        <v>156</v>
      </c>
      <c r="BM231" s="208" t="s">
        <v>729</v>
      </c>
    </row>
    <row r="232" s="2" customFormat="1">
      <c r="A232" s="39"/>
      <c r="B232" s="40"/>
      <c r="C232" s="41"/>
      <c r="D232" s="210" t="s">
        <v>144</v>
      </c>
      <c r="E232" s="41"/>
      <c r="F232" s="211" t="s">
        <v>730</v>
      </c>
      <c r="G232" s="41"/>
      <c r="H232" s="41"/>
      <c r="I232" s="212"/>
      <c r="J232" s="41"/>
      <c r="K232" s="41"/>
      <c r="L232" s="45"/>
      <c r="M232" s="213"/>
      <c r="N232" s="214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144</v>
      </c>
      <c r="AU232" s="18" t="s">
        <v>86</v>
      </c>
    </row>
    <row r="233" s="2" customFormat="1">
      <c r="A233" s="39"/>
      <c r="B233" s="40"/>
      <c r="C233" s="41"/>
      <c r="D233" s="238" t="s">
        <v>191</v>
      </c>
      <c r="E233" s="41"/>
      <c r="F233" s="239" t="s">
        <v>731</v>
      </c>
      <c r="G233" s="41"/>
      <c r="H233" s="41"/>
      <c r="I233" s="212"/>
      <c r="J233" s="41"/>
      <c r="K233" s="41"/>
      <c r="L233" s="45"/>
      <c r="M233" s="213"/>
      <c r="N233" s="214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191</v>
      </c>
      <c r="AU233" s="18" t="s">
        <v>86</v>
      </c>
    </row>
    <row r="234" s="12" customFormat="1">
      <c r="A234" s="12"/>
      <c r="B234" s="215"/>
      <c r="C234" s="216"/>
      <c r="D234" s="210" t="s">
        <v>145</v>
      </c>
      <c r="E234" s="217" t="s">
        <v>19</v>
      </c>
      <c r="F234" s="218" t="s">
        <v>438</v>
      </c>
      <c r="G234" s="216"/>
      <c r="H234" s="219">
        <v>31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25" t="s">
        <v>145</v>
      </c>
      <c r="AU234" s="225" t="s">
        <v>86</v>
      </c>
      <c r="AV234" s="12" t="s">
        <v>86</v>
      </c>
      <c r="AW234" s="12" t="s">
        <v>37</v>
      </c>
      <c r="AX234" s="12" t="s">
        <v>84</v>
      </c>
      <c r="AY234" s="225" t="s">
        <v>137</v>
      </c>
    </row>
    <row r="235" s="11" customFormat="1" ht="22.8" customHeight="1">
      <c r="A235" s="11"/>
      <c r="B235" s="183"/>
      <c r="C235" s="184"/>
      <c r="D235" s="185" t="s">
        <v>75</v>
      </c>
      <c r="E235" s="236" t="s">
        <v>278</v>
      </c>
      <c r="F235" s="236" t="s">
        <v>521</v>
      </c>
      <c r="G235" s="184"/>
      <c r="H235" s="184"/>
      <c r="I235" s="187"/>
      <c r="J235" s="237">
        <f>BK235</f>
        <v>0</v>
      </c>
      <c r="K235" s="184"/>
      <c r="L235" s="189"/>
      <c r="M235" s="190"/>
      <c r="N235" s="191"/>
      <c r="O235" s="191"/>
      <c r="P235" s="192">
        <f>SUM(P236:P241)</f>
        <v>0</v>
      </c>
      <c r="Q235" s="191"/>
      <c r="R235" s="192">
        <f>SUM(R236:R241)</f>
        <v>0.0080800000000000004</v>
      </c>
      <c r="S235" s="191"/>
      <c r="T235" s="193">
        <f>SUM(T236:T241)</f>
        <v>0.92000000000000004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194" t="s">
        <v>84</v>
      </c>
      <c r="AT235" s="195" t="s">
        <v>75</v>
      </c>
      <c r="AU235" s="195" t="s">
        <v>84</v>
      </c>
      <c r="AY235" s="194" t="s">
        <v>137</v>
      </c>
      <c r="BK235" s="196">
        <f>SUM(BK236:BK241)</f>
        <v>0</v>
      </c>
    </row>
    <row r="236" s="2" customFormat="1" ht="16.5" customHeight="1">
      <c r="A236" s="39"/>
      <c r="B236" s="40"/>
      <c r="C236" s="197" t="s">
        <v>455</v>
      </c>
      <c r="D236" s="197" t="s">
        <v>138</v>
      </c>
      <c r="E236" s="198" t="s">
        <v>732</v>
      </c>
      <c r="F236" s="199" t="s">
        <v>733</v>
      </c>
      <c r="G236" s="200" t="s">
        <v>177</v>
      </c>
      <c r="H236" s="201">
        <v>1</v>
      </c>
      <c r="I236" s="202"/>
      <c r="J236" s="203">
        <f>ROUND(I236*H236,2)</f>
        <v>0</v>
      </c>
      <c r="K236" s="199" t="s">
        <v>19</v>
      </c>
      <c r="L236" s="45"/>
      <c r="M236" s="204" t="s">
        <v>19</v>
      </c>
      <c r="N236" s="205" t="s">
        <v>47</v>
      </c>
      <c r="O236" s="85"/>
      <c r="P236" s="206">
        <f>O236*H236</f>
        <v>0</v>
      </c>
      <c r="Q236" s="206">
        <v>0</v>
      </c>
      <c r="R236" s="206">
        <f>Q236*H236</f>
        <v>0</v>
      </c>
      <c r="S236" s="206">
        <v>0.92000000000000004</v>
      </c>
      <c r="T236" s="207">
        <f>S236*H236</f>
        <v>0.92000000000000004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8" t="s">
        <v>156</v>
      </c>
      <c r="AT236" s="208" t="s">
        <v>138</v>
      </c>
      <c r="AU236" s="208" t="s">
        <v>86</v>
      </c>
      <c r="AY236" s="18" t="s">
        <v>137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8" t="s">
        <v>84</v>
      </c>
      <c r="BK236" s="209">
        <f>ROUND(I236*H236,2)</f>
        <v>0</v>
      </c>
      <c r="BL236" s="18" t="s">
        <v>156</v>
      </c>
      <c r="BM236" s="208" t="s">
        <v>734</v>
      </c>
    </row>
    <row r="237" s="2" customFormat="1">
      <c r="A237" s="39"/>
      <c r="B237" s="40"/>
      <c r="C237" s="41"/>
      <c r="D237" s="210" t="s">
        <v>144</v>
      </c>
      <c r="E237" s="41"/>
      <c r="F237" s="211" t="s">
        <v>735</v>
      </c>
      <c r="G237" s="41"/>
      <c r="H237" s="41"/>
      <c r="I237" s="212"/>
      <c r="J237" s="41"/>
      <c r="K237" s="41"/>
      <c r="L237" s="45"/>
      <c r="M237" s="213"/>
      <c r="N237" s="214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144</v>
      </c>
      <c r="AU237" s="18" t="s">
        <v>86</v>
      </c>
    </row>
    <row r="238" s="12" customFormat="1">
      <c r="A238" s="12"/>
      <c r="B238" s="215"/>
      <c r="C238" s="216"/>
      <c r="D238" s="210" t="s">
        <v>145</v>
      </c>
      <c r="E238" s="217" t="s">
        <v>19</v>
      </c>
      <c r="F238" s="218" t="s">
        <v>736</v>
      </c>
      <c r="G238" s="216"/>
      <c r="H238" s="219">
        <v>1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5" t="s">
        <v>145</v>
      </c>
      <c r="AU238" s="225" t="s">
        <v>86</v>
      </c>
      <c r="AV238" s="12" t="s">
        <v>86</v>
      </c>
      <c r="AW238" s="12" t="s">
        <v>37</v>
      </c>
      <c r="AX238" s="12" t="s">
        <v>84</v>
      </c>
      <c r="AY238" s="225" t="s">
        <v>137</v>
      </c>
    </row>
    <row r="239" s="2" customFormat="1" ht="16.5" customHeight="1">
      <c r="A239" s="39"/>
      <c r="B239" s="40"/>
      <c r="C239" s="265" t="s">
        <v>461</v>
      </c>
      <c r="D239" s="265" t="s">
        <v>349</v>
      </c>
      <c r="E239" s="266" t="s">
        <v>737</v>
      </c>
      <c r="F239" s="267" t="s">
        <v>738</v>
      </c>
      <c r="G239" s="268" t="s">
        <v>281</v>
      </c>
      <c r="H239" s="269">
        <v>2</v>
      </c>
      <c r="I239" s="270"/>
      <c r="J239" s="271">
        <f>ROUND(I239*H239,2)</f>
        <v>0</v>
      </c>
      <c r="K239" s="267" t="s">
        <v>188</v>
      </c>
      <c r="L239" s="272"/>
      <c r="M239" s="273" t="s">
        <v>19</v>
      </c>
      <c r="N239" s="274" t="s">
        <v>47</v>
      </c>
      <c r="O239" s="85"/>
      <c r="P239" s="206">
        <f>O239*H239</f>
        <v>0</v>
      </c>
      <c r="Q239" s="206">
        <v>0.0040400000000000002</v>
      </c>
      <c r="R239" s="206">
        <f>Q239*H239</f>
        <v>0.0080800000000000004</v>
      </c>
      <c r="S239" s="206">
        <v>0</v>
      </c>
      <c r="T239" s="20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8" t="s">
        <v>278</v>
      </c>
      <c r="AT239" s="208" t="s">
        <v>349</v>
      </c>
      <c r="AU239" s="208" t="s">
        <v>86</v>
      </c>
      <c r="AY239" s="18" t="s">
        <v>137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8" t="s">
        <v>84</v>
      </c>
      <c r="BK239" s="209">
        <f>ROUND(I239*H239,2)</f>
        <v>0</v>
      </c>
      <c r="BL239" s="18" t="s">
        <v>156</v>
      </c>
      <c r="BM239" s="208" t="s">
        <v>739</v>
      </c>
    </row>
    <row r="240" s="2" customFormat="1">
      <c r="A240" s="39"/>
      <c r="B240" s="40"/>
      <c r="C240" s="41"/>
      <c r="D240" s="210" t="s">
        <v>144</v>
      </c>
      <c r="E240" s="41"/>
      <c r="F240" s="211" t="s">
        <v>738</v>
      </c>
      <c r="G240" s="41"/>
      <c r="H240" s="41"/>
      <c r="I240" s="212"/>
      <c r="J240" s="41"/>
      <c r="K240" s="41"/>
      <c r="L240" s="45"/>
      <c r="M240" s="213"/>
      <c r="N240" s="214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144</v>
      </c>
      <c r="AU240" s="18" t="s">
        <v>86</v>
      </c>
    </row>
    <row r="241" s="12" customFormat="1">
      <c r="A241" s="12"/>
      <c r="B241" s="215"/>
      <c r="C241" s="216"/>
      <c r="D241" s="210" t="s">
        <v>145</v>
      </c>
      <c r="E241" s="217" t="s">
        <v>19</v>
      </c>
      <c r="F241" s="218" t="s">
        <v>740</v>
      </c>
      <c r="G241" s="216"/>
      <c r="H241" s="219">
        <v>2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25" t="s">
        <v>145</v>
      </c>
      <c r="AU241" s="225" t="s">
        <v>86</v>
      </c>
      <c r="AV241" s="12" t="s">
        <v>86</v>
      </c>
      <c r="AW241" s="12" t="s">
        <v>37</v>
      </c>
      <c r="AX241" s="12" t="s">
        <v>84</v>
      </c>
      <c r="AY241" s="225" t="s">
        <v>137</v>
      </c>
    </row>
    <row r="242" s="11" customFormat="1" ht="22.8" customHeight="1">
      <c r="A242" s="11"/>
      <c r="B242" s="183"/>
      <c r="C242" s="184"/>
      <c r="D242" s="185" t="s">
        <v>75</v>
      </c>
      <c r="E242" s="236" t="s">
        <v>213</v>
      </c>
      <c r="F242" s="236" t="s">
        <v>214</v>
      </c>
      <c r="G242" s="184"/>
      <c r="H242" s="184"/>
      <c r="I242" s="187"/>
      <c r="J242" s="237">
        <f>BK242</f>
        <v>0</v>
      </c>
      <c r="K242" s="184"/>
      <c r="L242" s="189"/>
      <c r="M242" s="190"/>
      <c r="N242" s="191"/>
      <c r="O242" s="191"/>
      <c r="P242" s="192">
        <f>SUM(P243:P271)</f>
        <v>0</v>
      </c>
      <c r="Q242" s="191"/>
      <c r="R242" s="192">
        <f>SUM(R243:R271)</f>
        <v>13.689794079999995</v>
      </c>
      <c r="S242" s="191"/>
      <c r="T242" s="193">
        <f>SUM(T243:T271)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94" t="s">
        <v>84</v>
      </c>
      <c r="AT242" s="195" t="s">
        <v>75</v>
      </c>
      <c r="AU242" s="195" t="s">
        <v>84</v>
      </c>
      <c r="AY242" s="194" t="s">
        <v>137</v>
      </c>
      <c r="BK242" s="196">
        <f>SUM(BK243:BK271)</f>
        <v>0</v>
      </c>
    </row>
    <row r="243" s="2" customFormat="1" ht="16.5" customHeight="1">
      <c r="A243" s="39"/>
      <c r="B243" s="40"/>
      <c r="C243" s="265" t="s">
        <v>468</v>
      </c>
      <c r="D243" s="265" t="s">
        <v>349</v>
      </c>
      <c r="E243" s="266" t="s">
        <v>538</v>
      </c>
      <c r="F243" s="267" t="s">
        <v>539</v>
      </c>
      <c r="G243" s="268" t="s">
        <v>281</v>
      </c>
      <c r="H243" s="269">
        <v>8</v>
      </c>
      <c r="I243" s="270"/>
      <c r="J243" s="271">
        <f>ROUND(I243*H243,2)</f>
        <v>0</v>
      </c>
      <c r="K243" s="267" t="s">
        <v>188</v>
      </c>
      <c r="L243" s="272"/>
      <c r="M243" s="273" t="s">
        <v>19</v>
      </c>
      <c r="N243" s="274" t="s">
        <v>47</v>
      </c>
      <c r="O243" s="85"/>
      <c r="P243" s="206">
        <f>O243*H243</f>
        <v>0</v>
      </c>
      <c r="Q243" s="206">
        <v>0.044999999999999998</v>
      </c>
      <c r="R243" s="206">
        <f>Q243*H243</f>
        <v>0.35999999999999999</v>
      </c>
      <c r="S243" s="206">
        <v>0</v>
      </c>
      <c r="T243" s="20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8" t="s">
        <v>278</v>
      </c>
      <c r="AT243" s="208" t="s">
        <v>349</v>
      </c>
      <c r="AU243" s="208" t="s">
        <v>86</v>
      </c>
      <c r="AY243" s="18" t="s">
        <v>137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8" t="s">
        <v>84</v>
      </c>
      <c r="BK243" s="209">
        <f>ROUND(I243*H243,2)</f>
        <v>0</v>
      </c>
      <c r="BL243" s="18" t="s">
        <v>156</v>
      </c>
      <c r="BM243" s="208" t="s">
        <v>741</v>
      </c>
    </row>
    <row r="244" s="2" customFormat="1">
      <c r="A244" s="39"/>
      <c r="B244" s="40"/>
      <c r="C244" s="41"/>
      <c r="D244" s="210" t="s">
        <v>144</v>
      </c>
      <c r="E244" s="41"/>
      <c r="F244" s="211" t="s">
        <v>539</v>
      </c>
      <c r="G244" s="41"/>
      <c r="H244" s="41"/>
      <c r="I244" s="212"/>
      <c r="J244" s="41"/>
      <c r="K244" s="41"/>
      <c r="L244" s="45"/>
      <c r="M244" s="213"/>
      <c r="N244" s="214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144</v>
      </c>
      <c r="AU244" s="18" t="s">
        <v>86</v>
      </c>
    </row>
    <row r="245" s="12" customFormat="1">
      <c r="A245" s="12"/>
      <c r="B245" s="215"/>
      <c r="C245" s="216"/>
      <c r="D245" s="210" t="s">
        <v>145</v>
      </c>
      <c r="E245" s="217" t="s">
        <v>19</v>
      </c>
      <c r="F245" s="218" t="s">
        <v>742</v>
      </c>
      <c r="G245" s="216"/>
      <c r="H245" s="219">
        <v>8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5" t="s">
        <v>145</v>
      </c>
      <c r="AU245" s="225" t="s">
        <v>86</v>
      </c>
      <c r="AV245" s="12" t="s">
        <v>86</v>
      </c>
      <c r="AW245" s="12" t="s">
        <v>37</v>
      </c>
      <c r="AX245" s="12" t="s">
        <v>84</v>
      </c>
      <c r="AY245" s="225" t="s">
        <v>137</v>
      </c>
    </row>
    <row r="246" s="2" customFormat="1" ht="16.5" customHeight="1">
      <c r="A246" s="39"/>
      <c r="B246" s="40"/>
      <c r="C246" s="197" t="s">
        <v>474</v>
      </c>
      <c r="D246" s="197" t="s">
        <v>138</v>
      </c>
      <c r="E246" s="198" t="s">
        <v>544</v>
      </c>
      <c r="F246" s="199" t="s">
        <v>545</v>
      </c>
      <c r="G246" s="200" t="s">
        <v>281</v>
      </c>
      <c r="H246" s="201">
        <v>8</v>
      </c>
      <c r="I246" s="202"/>
      <c r="J246" s="203">
        <f>ROUND(I246*H246,2)</f>
        <v>0</v>
      </c>
      <c r="K246" s="199" t="s">
        <v>188</v>
      </c>
      <c r="L246" s="45"/>
      <c r="M246" s="204" t="s">
        <v>19</v>
      </c>
      <c r="N246" s="205" t="s">
        <v>47</v>
      </c>
      <c r="O246" s="85"/>
      <c r="P246" s="206">
        <f>O246*H246</f>
        <v>0</v>
      </c>
      <c r="Q246" s="206">
        <v>0.12949959999999999</v>
      </c>
      <c r="R246" s="206">
        <f>Q246*H246</f>
        <v>1.0359967999999999</v>
      </c>
      <c r="S246" s="206">
        <v>0</v>
      </c>
      <c r="T246" s="20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8" t="s">
        <v>156</v>
      </c>
      <c r="AT246" s="208" t="s">
        <v>138</v>
      </c>
      <c r="AU246" s="208" t="s">
        <v>86</v>
      </c>
      <c r="AY246" s="18" t="s">
        <v>137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8" t="s">
        <v>84</v>
      </c>
      <c r="BK246" s="209">
        <f>ROUND(I246*H246,2)</f>
        <v>0</v>
      </c>
      <c r="BL246" s="18" t="s">
        <v>156</v>
      </c>
      <c r="BM246" s="208" t="s">
        <v>743</v>
      </c>
    </row>
    <row r="247" s="2" customFormat="1">
      <c r="A247" s="39"/>
      <c r="B247" s="40"/>
      <c r="C247" s="41"/>
      <c r="D247" s="210" t="s">
        <v>144</v>
      </c>
      <c r="E247" s="41"/>
      <c r="F247" s="211" t="s">
        <v>547</v>
      </c>
      <c r="G247" s="41"/>
      <c r="H247" s="41"/>
      <c r="I247" s="212"/>
      <c r="J247" s="41"/>
      <c r="K247" s="41"/>
      <c r="L247" s="45"/>
      <c r="M247" s="213"/>
      <c r="N247" s="214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144</v>
      </c>
      <c r="AU247" s="18" t="s">
        <v>86</v>
      </c>
    </row>
    <row r="248" s="2" customFormat="1">
      <c r="A248" s="39"/>
      <c r="B248" s="40"/>
      <c r="C248" s="41"/>
      <c r="D248" s="238" t="s">
        <v>191</v>
      </c>
      <c r="E248" s="41"/>
      <c r="F248" s="239" t="s">
        <v>548</v>
      </c>
      <c r="G248" s="41"/>
      <c r="H248" s="41"/>
      <c r="I248" s="212"/>
      <c r="J248" s="41"/>
      <c r="K248" s="41"/>
      <c r="L248" s="45"/>
      <c r="M248" s="213"/>
      <c r="N248" s="214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191</v>
      </c>
      <c r="AU248" s="18" t="s">
        <v>86</v>
      </c>
    </row>
    <row r="249" s="12" customFormat="1">
      <c r="A249" s="12"/>
      <c r="B249" s="215"/>
      <c r="C249" s="216"/>
      <c r="D249" s="210" t="s">
        <v>145</v>
      </c>
      <c r="E249" s="217" t="s">
        <v>19</v>
      </c>
      <c r="F249" s="218" t="s">
        <v>278</v>
      </c>
      <c r="G249" s="216"/>
      <c r="H249" s="219">
        <v>8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5" t="s">
        <v>145</v>
      </c>
      <c r="AU249" s="225" t="s">
        <v>86</v>
      </c>
      <c r="AV249" s="12" t="s">
        <v>86</v>
      </c>
      <c r="AW249" s="12" t="s">
        <v>37</v>
      </c>
      <c r="AX249" s="12" t="s">
        <v>84</v>
      </c>
      <c r="AY249" s="225" t="s">
        <v>137</v>
      </c>
    </row>
    <row r="250" s="2" customFormat="1" ht="16.5" customHeight="1">
      <c r="A250" s="39"/>
      <c r="B250" s="40"/>
      <c r="C250" s="197" t="s">
        <v>484</v>
      </c>
      <c r="D250" s="197" t="s">
        <v>138</v>
      </c>
      <c r="E250" s="198" t="s">
        <v>550</v>
      </c>
      <c r="F250" s="199" t="s">
        <v>551</v>
      </c>
      <c r="G250" s="200" t="s">
        <v>295</v>
      </c>
      <c r="H250" s="201">
        <v>0.192</v>
      </c>
      <c r="I250" s="202"/>
      <c r="J250" s="203">
        <f>ROUND(I250*H250,2)</f>
        <v>0</v>
      </c>
      <c r="K250" s="199" t="s">
        <v>188</v>
      </c>
      <c r="L250" s="45"/>
      <c r="M250" s="204" t="s">
        <v>19</v>
      </c>
      <c r="N250" s="205" t="s">
        <v>47</v>
      </c>
      <c r="O250" s="85"/>
      <c r="P250" s="206">
        <f>O250*H250</f>
        <v>0</v>
      </c>
      <c r="Q250" s="206">
        <v>2.2563399999999998</v>
      </c>
      <c r="R250" s="206">
        <f>Q250*H250</f>
        <v>0.43321727999999998</v>
      </c>
      <c r="S250" s="206">
        <v>0</v>
      </c>
      <c r="T250" s="20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8" t="s">
        <v>156</v>
      </c>
      <c r="AT250" s="208" t="s">
        <v>138</v>
      </c>
      <c r="AU250" s="208" t="s">
        <v>86</v>
      </c>
      <c r="AY250" s="18" t="s">
        <v>137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8" t="s">
        <v>84</v>
      </c>
      <c r="BK250" s="209">
        <f>ROUND(I250*H250,2)</f>
        <v>0</v>
      </c>
      <c r="BL250" s="18" t="s">
        <v>156</v>
      </c>
      <c r="BM250" s="208" t="s">
        <v>744</v>
      </c>
    </row>
    <row r="251" s="2" customFormat="1">
      <c r="A251" s="39"/>
      <c r="B251" s="40"/>
      <c r="C251" s="41"/>
      <c r="D251" s="210" t="s">
        <v>144</v>
      </c>
      <c r="E251" s="41"/>
      <c r="F251" s="211" t="s">
        <v>553</v>
      </c>
      <c r="G251" s="41"/>
      <c r="H251" s="41"/>
      <c r="I251" s="212"/>
      <c r="J251" s="41"/>
      <c r="K251" s="41"/>
      <c r="L251" s="45"/>
      <c r="M251" s="213"/>
      <c r="N251" s="214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144</v>
      </c>
      <c r="AU251" s="18" t="s">
        <v>86</v>
      </c>
    </row>
    <row r="252" s="2" customFormat="1">
      <c r="A252" s="39"/>
      <c r="B252" s="40"/>
      <c r="C252" s="41"/>
      <c r="D252" s="238" t="s">
        <v>191</v>
      </c>
      <c r="E252" s="41"/>
      <c r="F252" s="239" t="s">
        <v>554</v>
      </c>
      <c r="G252" s="41"/>
      <c r="H252" s="41"/>
      <c r="I252" s="212"/>
      <c r="J252" s="41"/>
      <c r="K252" s="41"/>
      <c r="L252" s="45"/>
      <c r="M252" s="213"/>
      <c r="N252" s="214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191</v>
      </c>
      <c r="AU252" s="18" t="s">
        <v>86</v>
      </c>
    </row>
    <row r="253" s="12" customFormat="1">
      <c r="A253" s="12"/>
      <c r="B253" s="215"/>
      <c r="C253" s="216"/>
      <c r="D253" s="210" t="s">
        <v>145</v>
      </c>
      <c r="E253" s="217" t="s">
        <v>19</v>
      </c>
      <c r="F253" s="218" t="s">
        <v>745</v>
      </c>
      <c r="G253" s="216"/>
      <c r="H253" s="219">
        <v>0.192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5" t="s">
        <v>145</v>
      </c>
      <c r="AU253" s="225" t="s">
        <v>86</v>
      </c>
      <c r="AV253" s="12" t="s">
        <v>86</v>
      </c>
      <c r="AW253" s="12" t="s">
        <v>37</v>
      </c>
      <c r="AX253" s="12" t="s">
        <v>84</v>
      </c>
      <c r="AY253" s="225" t="s">
        <v>137</v>
      </c>
    </row>
    <row r="254" s="2" customFormat="1" ht="16.5" customHeight="1">
      <c r="A254" s="39"/>
      <c r="B254" s="40"/>
      <c r="C254" s="265" t="s">
        <v>493</v>
      </c>
      <c r="D254" s="265" t="s">
        <v>349</v>
      </c>
      <c r="E254" s="266" t="s">
        <v>746</v>
      </c>
      <c r="F254" s="267" t="s">
        <v>747</v>
      </c>
      <c r="G254" s="268" t="s">
        <v>233</v>
      </c>
      <c r="H254" s="269">
        <v>10.300000000000001</v>
      </c>
      <c r="I254" s="270"/>
      <c r="J254" s="271">
        <f>ROUND(I254*H254,2)</f>
        <v>0</v>
      </c>
      <c r="K254" s="267" t="s">
        <v>188</v>
      </c>
      <c r="L254" s="272"/>
      <c r="M254" s="273" t="s">
        <v>19</v>
      </c>
      <c r="N254" s="274" t="s">
        <v>47</v>
      </c>
      <c r="O254" s="85"/>
      <c r="P254" s="206">
        <f>O254*H254</f>
        <v>0</v>
      </c>
      <c r="Q254" s="206">
        <v>0.222</v>
      </c>
      <c r="R254" s="206">
        <f>Q254*H254</f>
        <v>2.2866</v>
      </c>
      <c r="S254" s="206">
        <v>0</v>
      </c>
      <c r="T254" s="20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8" t="s">
        <v>278</v>
      </c>
      <c r="AT254" s="208" t="s">
        <v>349</v>
      </c>
      <c r="AU254" s="208" t="s">
        <v>86</v>
      </c>
      <c r="AY254" s="18" t="s">
        <v>137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8" t="s">
        <v>84</v>
      </c>
      <c r="BK254" s="209">
        <f>ROUND(I254*H254,2)</f>
        <v>0</v>
      </c>
      <c r="BL254" s="18" t="s">
        <v>156</v>
      </c>
      <c r="BM254" s="208" t="s">
        <v>748</v>
      </c>
    </row>
    <row r="255" s="2" customFormat="1">
      <c r="A255" s="39"/>
      <c r="B255" s="40"/>
      <c r="C255" s="41"/>
      <c r="D255" s="210" t="s">
        <v>144</v>
      </c>
      <c r="E255" s="41"/>
      <c r="F255" s="211" t="s">
        <v>747</v>
      </c>
      <c r="G255" s="41"/>
      <c r="H255" s="41"/>
      <c r="I255" s="212"/>
      <c r="J255" s="41"/>
      <c r="K255" s="41"/>
      <c r="L255" s="45"/>
      <c r="M255" s="213"/>
      <c r="N255" s="214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144</v>
      </c>
      <c r="AU255" s="18" t="s">
        <v>86</v>
      </c>
    </row>
    <row r="256" s="12" customFormat="1">
      <c r="A256" s="12"/>
      <c r="B256" s="215"/>
      <c r="C256" s="216"/>
      <c r="D256" s="210" t="s">
        <v>145</v>
      </c>
      <c r="E256" s="217" t="s">
        <v>19</v>
      </c>
      <c r="F256" s="218" t="s">
        <v>749</v>
      </c>
      <c r="G256" s="216"/>
      <c r="H256" s="219">
        <v>10.300000000000001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25" t="s">
        <v>145</v>
      </c>
      <c r="AU256" s="225" t="s">
        <v>86</v>
      </c>
      <c r="AV256" s="12" t="s">
        <v>86</v>
      </c>
      <c r="AW256" s="12" t="s">
        <v>37</v>
      </c>
      <c r="AX256" s="12" t="s">
        <v>84</v>
      </c>
      <c r="AY256" s="225" t="s">
        <v>137</v>
      </c>
    </row>
    <row r="257" s="2" customFormat="1" ht="16.5" customHeight="1">
      <c r="A257" s="39"/>
      <c r="B257" s="40"/>
      <c r="C257" s="197" t="s">
        <v>497</v>
      </c>
      <c r="D257" s="197" t="s">
        <v>138</v>
      </c>
      <c r="E257" s="198" t="s">
        <v>750</v>
      </c>
      <c r="F257" s="199" t="s">
        <v>751</v>
      </c>
      <c r="G257" s="200" t="s">
        <v>281</v>
      </c>
      <c r="H257" s="201">
        <v>100</v>
      </c>
      <c r="I257" s="202"/>
      <c r="J257" s="203">
        <f>ROUND(I257*H257,2)</f>
        <v>0</v>
      </c>
      <c r="K257" s="199" t="s">
        <v>188</v>
      </c>
      <c r="L257" s="45"/>
      <c r="M257" s="204" t="s">
        <v>19</v>
      </c>
      <c r="N257" s="205" t="s">
        <v>47</v>
      </c>
      <c r="O257" s="85"/>
      <c r="P257" s="206">
        <f>O257*H257</f>
        <v>0</v>
      </c>
      <c r="Q257" s="206">
        <v>0.089775999999999995</v>
      </c>
      <c r="R257" s="206">
        <f>Q257*H257</f>
        <v>8.9775999999999989</v>
      </c>
      <c r="S257" s="206">
        <v>0</v>
      </c>
      <c r="T257" s="20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8" t="s">
        <v>156</v>
      </c>
      <c r="AT257" s="208" t="s">
        <v>138</v>
      </c>
      <c r="AU257" s="208" t="s">
        <v>86</v>
      </c>
      <c r="AY257" s="18" t="s">
        <v>137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8" t="s">
        <v>84</v>
      </c>
      <c r="BK257" s="209">
        <f>ROUND(I257*H257,2)</f>
        <v>0</v>
      </c>
      <c r="BL257" s="18" t="s">
        <v>156</v>
      </c>
      <c r="BM257" s="208" t="s">
        <v>752</v>
      </c>
    </row>
    <row r="258" s="2" customFormat="1">
      <c r="A258" s="39"/>
      <c r="B258" s="40"/>
      <c r="C258" s="41"/>
      <c r="D258" s="210" t="s">
        <v>144</v>
      </c>
      <c r="E258" s="41"/>
      <c r="F258" s="211" t="s">
        <v>753</v>
      </c>
      <c r="G258" s="41"/>
      <c r="H258" s="41"/>
      <c r="I258" s="212"/>
      <c r="J258" s="41"/>
      <c r="K258" s="41"/>
      <c r="L258" s="45"/>
      <c r="M258" s="213"/>
      <c r="N258" s="214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144</v>
      </c>
      <c r="AU258" s="18" t="s">
        <v>86</v>
      </c>
    </row>
    <row r="259" s="2" customFormat="1">
      <c r="A259" s="39"/>
      <c r="B259" s="40"/>
      <c r="C259" s="41"/>
      <c r="D259" s="238" t="s">
        <v>191</v>
      </c>
      <c r="E259" s="41"/>
      <c r="F259" s="239" t="s">
        <v>754</v>
      </c>
      <c r="G259" s="41"/>
      <c r="H259" s="41"/>
      <c r="I259" s="212"/>
      <c r="J259" s="41"/>
      <c r="K259" s="41"/>
      <c r="L259" s="45"/>
      <c r="M259" s="213"/>
      <c r="N259" s="214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191</v>
      </c>
      <c r="AU259" s="18" t="s">
        <v>86</v>
      </c>
    </row>
    <row r="260" s="2" customFormat="1">
      <c r="A260" s="39"/>
      <c r="B260" s="40"/>
      <c r="C260" s="41"/>
      <c r="D260" s="210" t="s">
        <v>220</v>
      </c>
      <c r="E260" s="41"/>
      <c r="F260" s="240" t="s">
        <v>755</v>
      </c>
      <c r="G260" s="41"/>
      <c r="H260" s="41"/>
      <c r="I260" s="212"/>
      <c r="J260" s="41"/>
      <c r="K260" s="41"/>
      <c r="L260" s="45"/>
      <c r="M260" s="213"/>
      <c r="N260" s="214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220</v>
      </c>
      <c r="AU260" s="18" t="s">
        <v>86</v>
      </c>
    </row>
    <row r="261" s="12" customFormat="1">
      <c r="A261" s="12"/>
      <c r="B261" s="215"/>
      <c r="C261" s="216"/>
      <c r="D261" s="210" t="s">
        <v>145</v>
      </c>
      <c r="E261" s="217" t="s">
        <v>19</v>
      </c>
      <c r="F261" s="218" t="s">
        <v>756</v>
      </c>
      <c r="G261" s="216"/>
      <c r="H261" s="219">
        <v>100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5" t="s">
        <v>145</v>
      </c>
      <c r="AU261" s="225" t="s">
        <v>86</v>
      </c>
      <c r="AV261" s="12" t="s">
        <v>86</v>
      </c>
      <c r="AW261" s="12" t="s">
        <v>37</v>
      </c>
      <c r="AX261" s="12" t="s">
        <v>84</v>
      </c>
      <c r="AY261" s="225" t="s">
        <v>137</v>
      </c>
    </row>
    <row r="262" s="2" customFormat="1" ht="16.5" customHeight="1">
      <c r="A262" s="39"/>
      <c r="B262" s="40"/>
      <c r="C262" s="265" t="s">
        <v>501</v>
      </c>
      <c r="D262" s="265" t="s">
        <v>349</v>
      </c>
      <c r="E262" s="266" t="s">
        <v>757</v>
      </c>
      <c r="F262" s="267" t="s">
        <v>758</v>
      </c>
      <c r="G262" s="268" t="s">
        <v>281</v>
      </c>
      <c r="H262" s="269">
        <v>2</v>
      </c>
      <c r="I262" s="270"/>
      <c r="J262" s="271">
        <f>ROUND(I262*H262,2)</f>
        <v>0</v>
      </c>
      <c r="K262" s="267" t="s">
        <v>188</v>
      </c>
      <c r="L262" s="272"/>
      <c r="M262" s="273" t="s">
        <v>19</v>
      </c>
      <c r="N262" s="274" t="s">
        <v>47</v>
      </c>
      <c r="O262" s="85"/>
      <c r="P262" s="206">
        <f>O262*H262</f>
        <v>0</v>
      </c>
      <c r="Q262" s="206">
        <v>0.0023800000000000002</v>
      </c>
      <c r="R262" s="206">
        <f>Q262*H262</f>
        <v>0.0047600000000000003</v>
      </c>
      <c r="S262" s="206">
        <v>0</v>
      </c>
      <c r="T262" s="20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08" t="s">
        <v>278</v>
      </c>
      <c r="AT262" s="208" t="s">
        <v>349</v>
      </c>
      <c r="AU262" s="208" t="s">
        <v>86</v>
      </c>
      <c r="AY262" s="18" t="s">
        <v>137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8" t="s">
        <v>84</v>
      </c>
      <c r="BK262" s="209">
        <f>ROUND(I262*H262,2)</f>
        <v>0</v>
      </c>
      <c r="BL262" s="18" t="s">
        <v>156</v>
      </c>
      <c r="BM262" s="208" t="s">
        <v>759</v>
      </c>
    </row>
    <row r="263" s="2" customFormat="1">
      <c r="A263" s="39"/>
      <c r="B263" s="40"/>
      <c r="C263" s="41"/>
      <c r="D263" s="210" t="s">
        <v>144</v>
      </c>
      <c r="E263" s="41"/>
      <c r="F263" s="211" t="s">
        <v>758</v>
      </c>
      <c r="G263" s="41"/>
      <c r="H263" s="41"/>
      <c r="I263" s="212"/>
      <c r="J263" s="41"/>
      <c r="K263" s="41"/>
      <c r="L263" s="45"/>
      <c r="M263" s="213"/>
      <c r="N263" s="214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144</v>
      </c>
      <c r="AU263" s="18" t="s">
        <v>86</v>
      </c>
    </row>
    <row r="264" s="12" customFormat="1">
      <c r="A264" s="12"/>
      <c r="B264" s="215"/>
      <c r="C264" s="216"/>
      <c r="D264" s="210" t="s">
        <v>145</v>
      </c>
      <c r="E264" s="217" t="s">
        <v>19</v>
      </c>
      <c r="F264" s="218" t="s">
        <v>760</v>
      </c>
      <c r="G264" s="216"/>
      <c r="H264" s="219">
        <v>2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25" t="s">
        <v>145</v>
      </c>
      <c r="AU264" s="225" t="s">
        <v>86</v>
      </c>
      <c r="AV264" s="12" t="s">
        <v>86</v>
      </c>
      <c r="AW264" s="12" t="s">
        <v>37</v>
      </c>
      <c r="AX264" s="12" t="s">
        <v>84</v>
      </c>
      <c r="AY264" s="225" t="s">
        <v>137</v>
      </c>
    </row>
    <row r="265" s="2" customFormat="1" ht="16.5" customHeight="1">
      <c r="A265" s="39"/>
      <c r="B265" s="40"/>
      <c r="C265" s="265" t="s">
        <v>505</v>
      </c>
      <c r="D265" s="265" t="s">
        <v>349</v>
      </c>
      <c r="E265" s="266" t="s">
        <v>761</v>
      </c>
      <c r="F265" s="267" t="s">
        <v>762</v>
      </c>
      <c r="G265" s="268" t="s">
        <v>281</v>
      </c>
      <c r="H265" s="269">
        <v>2</v>
      </c>
      <c r="I265" s="270"/>
      <c r="J265" s="271">
        <f>ROUND(I265*H265,2)</f>
        <v>0</v>
      </c>
      <c r="K265" s="267" t="s">
        <v>188</v>
      </c>
      <c r="L265" s="272"/>
      <c r="M265" s="273" t="s">
        <v>19</v>
      </c>
      <c r="N265" s="274" t="s">
        <v>47</v>
      </c>
      <c r="O265" s="85"/>
      <c r="P265" s="206">
        <f>O265*H265</f>
        <v>0</v>
      </c>
      <c r="Q265" s="206">
        <v>0.0035999999999999999</v>
      </c>
      <c r="R265" s="206">
        <f>Q265*H265</f>
        <v>0.0071999999999999998</v>
      </c>
      <c r="S265" s="206">
        <v>0</v>
      </c>
      <c r="T265" s="20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8" t="s">
        <v>278</v>
      </c>
      <c r="AT265" s="208" t="s">
        <v>349</v>
      </c>
      <c r="AU265" s="208" t="s">
        <v>86</v>
      </c>
      <c r="AY265" s="18" t="s">
        <v>137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8" t="s">
        <v>84</v>
      </c>
      <c r="BK265" s="209">
        <f>ROUND(I265*H265,2)</f>
        <v>0</v>
      </c>
      <c r="BL265" s="18" t="s">
        <v>156</v>
      </c>
      <c r="BM265" s="208" t="s">
        <v>763</v>
      </c>
    </row>
    <row r="266" s="2" customFormat="1">
      <c r="A266" s="39"/>
      <c r="B266" s="40"/>
      <c r="C266" s="41"/>
      <c r="D266" s="210" t="s">
        <v>144</v>
      </c>
      <c r="E266" s="41"/>
      <c r="F266" s="211" t="s">
        <v>762</v>
      </c>
      <c r="G266" s="41"/>
      <c r="H266" s="41"/>
      <c r="I266" s="212"/>
      <c r="J266" s="41"/>
      <c r="K266" s="41"/>
      <c r="L266" s="45"/>
      <c r="M266" s="213"/>
      <c r="N266" s="214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144</v>
      </c>
      <c r="AU266" s="18" t="s">
        <v>86</v>
      </c>
    </row>
    <row r="267" s="12" customFormat="1">
      <c r="A267" s="12"/>
      <c r="B267" s="215"/>
      <c r="C267" s="216"/>
      <c r="D267" s="210" t="s">
        <v>145</v>
      </c>
      <c r="E267" s="217" t="s">
        <v>19</v>
      </c>
      <c r="F267" s="218" t="s">
        <v>86</v>
      </c>
      <c r="G267" s="216"/>
      <c r="H267" s="219">
        <v>2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25" t="s">
        <v>145</v>
      </c>
      <c r="AU267" s="225" t="s">
        <v>86</v>
      </c>
      <c r="AV267" s="12" t="s">
        <v>86</v>
      </c>
      <c r="AW267" s="12" t="s">
        <v>37</v>
      </c>
      <c r="AX267" s="12" t="s">
        <v>84</v>
      </c>
      <c r="AY267" s="225" t="s">
        <v>137</v>
      </c>
    </row>
    <row r="268" s="2" customFormat="1" ht="16.5" customHeight="1">
      <c r="A268" s="39"/>
      <c r="B268" s="40"/>
      <c r="C268" s="197" t="s">
        <v>509</v>
      </c>
      <c r="D268" s="197" t="s">
        <v>138</v>
      </c>
      <c r="E268" s="198" t="s">
        <v>764</v>
      </c>
      <c r="F268" s="199" t="s">
        <v>765</v>
      </c>
      <c r="G268" s="200" t="s">
        <v>281</v>
      </c>
      <c r="H268" s="201">
        <v>2</v>
      </c>
      <c r="I268" s="202"/>
      <c r="J268" s="203">
        <f>ROUND(I268*H268,2)</f>
        <v>0</v>
      </c>
      <c r="K268" s="199" t="s">
        <v>188</v>
      </c>
      <c r="L268" s="45"/>
      <c r="M268" s="204" t="s">
        <v>19</v>
      </c>
      <c r="N268" s="205" t="s">
        <v>47</v>
      </c>
      <c r="O268" s="85"/>
      <c r="P268" s="206">
        <f>O268*H268</f>
        <v>0</v>
      </c>
      <c r="Q268" s="206">
        <v>0.29221000000000003</v>
      </c>
      <c r="R268" s="206">
        <f>Q268*H268</f>
        <v>0.58442000000000005</v>
      </c>
      <c r="S268" s="206">
        <v>0</v>
      </c>
      <c r="T268" s="20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8" t="s">
        <v>156</v>
      </c>
      <c r="AT268" s="208" t="s">
        <v>138</v>
      </c>
      <c r="AU268" s="208" t="s">
        <v>86</v>
      </c>
      <c r="AY268" s="18" t="s">
        <v>137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8" t="s">
        <v>84</v>
      </c>
      <c r="BK268" s="209">
        <f>ROUND(I268*H268,2)</f>
        <v>0</v>
      </c>
      <c r="BL268" s="18" t="s">
        <v>156</v>
      </c>
      <c r="BM268" s="208" t="s">
        <v>766</v>
      </c>
    </row>
    <row r="269" s="2" customFormat="1">
      <c r="A269" s="39"/>
      <c r="B269" s="40"/>
      <c r="C269" s="41"/>
      <c r="D269" s="210" t="s">
        <v>144</v>
      </c>
      <c r="E269" s="41"/>
      <c r="F269" s="211" t="s">
        <v>767</v>
      </c>
      <c r="G269" s="41"/>
      <c r="H269" s="41"/>
      <c r="I269" s="212"/>
      <c r="J269" s="41"/>
      <c r="K269" s="41"/>
      <c r="L269" s="45"/>
      <c r="M269" s="213"/>
      <c r="N269" s="214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144</v>
      </c>
      <c r="AU269" s="18" t="s">
        <v>86</v>
      </c>
    </row>
    <row r="270" s="2" customFormat="1">
      <c r="A270" s="39"/>
      <c r="B270" s="40"/>
      <c r="C270" s="41"/>
      <c r="D270" s="238" t="s">
        <v>191</v>
      </c>
      <c r="E270" s="41"/>
      <c r="F270" s="239" t="s">
        <v>768</v>
      </c>
      <c r="G270" s="41"/>
      <c r="H270" s="41"/>
      <c r="I270" s="212"/>
      <c r="J270" s="41"/>
      <c r="K270" s="41"/>
      <c r="L270" s="45"/>
      <c r="M270" s="213"/>
      <c r="N270" s="214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191</v>
      </c>
      <c r="AU270" s="18" t="s">
        <v>86</v>
      </c>
    </row>
    <row r="271" s="12" customFormat="1">
      <c r="A271" s="12"/>
      <c r="B271" s="215"/>
      <c r="C271" s="216"/>
      <c r="D271" s="210" t="s">
        <v>145</v>
      </c>
      <c r="E271" s="217" t="s">
        <v>19</v>
      </c>
      <c r="F271" s="218" t="s">
        <v>760</v>
      </c>
      <c r="G271" s="216"/>
      <c r="H271" s="219">
        <v>2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5" t="s">
        <v>145</v>
      </c>
      <c r="AU271" s="225" t="s">
        <v>86</v>
      </c>
      <c r="AV271" s="12" t="s">
        <v>86</v>
      </c>
      <c r="AW271" s="12" t="s">
        <v>37</v>
      </c>
      <c r="AX271" s="12" t="s">
        <v>84</v>
      </c>
      <c r="AY271" s="225" t="s">
        <v>137</v>
      </c>
    </row>
    <row r="272" s="11" customFormat="1" ht="22.8" customHeight="1">
      <c r="A272" s="11"/>
      <c r="B272" s="183"/>
      <c r="C272" s="184"/>
      <c r="D272" s="185" t="s">
        <v>75</v>
      </c>
      <c r="E272" s="236" t="s">
        <v>556</v>
      </c>
      <c r="F272" s="236" t="s">
        <v>557</v>
      </c>
      <c r="G272" s="184"/>
      <c r="H272" s="184"/>
      <c r="I272" s="187"/>
      <c r="J272" s="237">
        <f>BK272</f>
        <v>0</v>
      </c>
      <c r="K272" s="184"/>
      <c r="L272" s="189"/>
      <c r="M272" s="190"/>
      <c r="N272" s="191"/>
      <c r="O272" s="191"/>
      <c r="P272" s="192">
        <f>SUM(P273:P316)</f>
        <v>0</v>
      </c>
      <c r="Q272" s="191"/>
      <c r="R272" s="192">
        <f>SUM(R273:R316)</f>
        <v>0</v>
      </c>
      <c r="S272" s="191"/>
      <c r="T272" s="193">
        <f>SUM(T273:T316)</f>
        <v>0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R272" s="194" t="s">
        <v>84</v>
      </c>
      <c r="AT272" s="195" t="s">
        <v>75</v>
      </c>
      <c r="AU272" s="195" t="s">
        <v>84</v>
      </c>
      <c r="AY272" s="194" t="s">
        <v>137</v>
      </c>
      <c r="BK272" s="196">
        <f>SUM(BK273:BK316)</f>
        <v>0</v>
      </c>
    </row>
    <row r="273" s="2" customFormat="1" ht="16.5" customHeight="1">
      <c r="A273" s="39"/>
      <c r="B273" s="40"/>
      <c r="C273" s="197" t="s">
        <v>515</v>
      </c>
      <c r="D273" s="197" t="s">
        <v>138</v>
      </c>
      <c r="E273" s="198" t="s">
        <v>558</v>
      </c>
      <c r="F273" s="199" t="s">
        <v>559</v>
      </c>
      <c r="G273" s="200" t="s">
        <v>319</v>
      </c>
      <c r="H273" s="201">
        <v>20.25</v>
      </c>
      <c r="I273" s="202"/>
      <c r="J273" s="203">
        <f>ROUND(I273*H273,2)</f>
        <v>0</v>
      </c>
      <c r="K273" s="199" t="s">
        <v>188</v>
      </c>
      <c r="L273" s="45"/>
      <c r="M273" s="204" t="s">
        <v>19</v>
      </c>
      <c r="N273" s="205" t="s">
        <v>47</v>
      </c>
      <c r="O273" s="85"/>
      <c r="P273" s="206">
        <f>O273*H273</f>
        <v>0</v>
      </c>
      <c r="Q273" s="206">
        <v>0</v>
      </c>
      <c r="R273" s="206">
        <f>Q273*H273</f>
        <v>0</v>
      </c>
      <c r="S273" s="206">
        <v>0</v>
      </c>
      <c r="T273" s="20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08" t="s">
        <v>156</v>
      </c>
      <c r="AT273" s="208" t="s">
        <v>138</v>
      </c>
      <c r="AU273" s="208" t="s">
        <v>86</v>
      </c>
      <c r="AY273" s="18" t="s">
        <v>137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8" t="s">
        <v>84</v>
      </c>
      <c r="BK273" s="209">
        <f>ROUND(I273*H273,2)</f>
        <v>0</v>
      </c>
      <c r="BL273" s="18" t="s">
        <v>156</v>
      </c>
      <c r="BM273" s="208" t="s">
        <v>769</v>
      </c>
    </row>
    <row r="274" s="2" customFormat="1">
      <c r="A274" s="39"/>
      <c r="B274" s="40"/>
      <c r="C274" s="41"/>
      <c r="D274" s="210" t="s">
        <v>144</v>
      </c>
      <c r="E274" s="41"/>
      <c r="F274" s="211" t="s">
        <v>561</v>
      </c>
      <c r="G274" s="41"/>
      <c r="H274" s="41"/>
      <c r="I274" s="212"/>
      <c r="J274" s="41"/>
      <c r="K274" s="41"/>
      <c r="L274" s="45"/>
      <c r="M274" s="213"/>
      <c r="N274" s="214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144</v>
      </c>
      <c r="AU274" s="18" t="s">
        <v>86</v>
      </c>
    </row>
    <row r="275" s="2" customFormat="1">
      <c r="A275" s="39"/>
      <c r="B275" s="40"/>
      <c r="C275" s="41"/>
      <c r="D275" s="238" t="s">
        <v>191</v>
      </c>
      <c r="E275" s="41"/>
      <c r="F275" s="239" t="s">
        <v>562</v>
      </c>
      <c r="G275" s="41"/>
      <c r="H275" s="41"/>
      <c r="I275" s="212"/>
      <c r="J275" s="41"/>
      <c r="K275" s="41"/>
      <c r="L275" s="45"/>
      <c r="M275" s="213"/>
      <c r="N275" s="214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191</v>
      </c>
      <c r="AU275" s="18" t="s">
        <v>86</v>
      </c>
    </row>
    <row r="276" s="12" customFormat="1">
      <c r="A276" s="12"/>
      <c r="B276" s="215"/>
      <c r="C276" s="216"/>
      <c r="D276" s="210" t="s">
        <v>145</v>
      </c>
      <c r="E276" s="217" t="s">
        <v>19</v>
      </c>
      <c r="F276" s="218" t="s">
        <v>770</v>
      </c>
      <c r="G276" s="216"/>
      <c r="H276" s="219">
        <v>5.7300000000000004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25" t="s">
        <v>145</v>
      </c>
      <c r="AU276" s="225" t="s">
        <v>86</v>
      </c>
      <c r="AV276" s="12" t="s">
        <v>86</v>
      </c>
      <c r="AW276" s="12" t="s">
        <v>37</v>
      </c>
      <c r="AX276" s="12" t="s">
        <v>76</v>
      </c>
      <c r="AY276" s="225" t="s">
        <v>137</v>
      </c>
    </row>
    <row r="277" s="12" customFormat="1">
      <c r="A277" s="12"/>
      <c r="B277" s="215"/>
      <c r="C277" s="216"/>
      <c r="D277" s="210" t="s">
        <v>145</v>
      </c>
      <c r="E277" s="217" t="s">
        <v>19</v>
      </c>
      <c r="F277" s="218" t="s">
        <v>771</v>
      </c>
      <c r="G277" s="216"/>
      <c r="H277" s="219">
        <v>14.52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25" t="s">
        <v>145</v>
      </c>
      <c r="AU277" s="225" t="s">
        <v>86</v>
      </c>
      <c r="AV277" s="12" t="s">
        <v>86</v>
      </c>
      <c r="AW277" s="12" t="s">
        <v>37</v>
      </c>
      <c r="AX277" s="12" t="s">
        <v>76</v>
      </c>
      <c r="AY277" s="225" t="s">
        <v>137</v>
      </c>
    </row>
    <row r="278" s="14" customFormat="1">
      <c r="A278" s="14"/>
      <c r="B278" s="244"/>
      <c r="C278" s="245"/>
      <c r="D278" s="210" t="s">
        <v>145</v>
      </c>
      <c r="E278" s="246" t="s">
        <v>19</v>
      </c>
      <c r="F278" s="247" t="s">
        <v>257</v>
      </c>
      <c r="G278" s="245"/>
      <c r="H278" s="248">
        <v>20.25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145</v>
      </c>
      <c r="AU278" s="254" t="s">
        <v>86</v>
      </c>
      <c r="AV278" s="14" t="s">
        <v>156</v>
      </c>
      <c r="AW278" s="14" t="s">
        <v>37</v>
      </c>
      <c r="AX278" s="14" t="s">
        <v>84</v>
      </c>
      <c r="AY278" s="254" t="s">
        <v>137</v>
      </c>
    </row>
    <row r="279" s="2" customFormat="1" ht="16.5" customHeight="1">
      <c r="A279" s="39"/>
      <c r="B279" s="40"/>
      <c r="C279" s="197" t="s">
        <v>522</v>
      </c>
      <c r="D279" s="197" t="s">
        <v>138</v>
      </c>
      <c r="E279" s="198" t="s">
        <v>566</v>
      </c>
      <c r="F279" s="199" t="s">
        <v>567</v>
      </c>
      <c r="G279" s="200" t="s">
        <v>319</v>
      </c>
      <c r="H279" s="201">
        <v>202.5</v>
      </c>
      <c r="I279" s="202"/>
      <c r="J279" s="203">
        <f>ROUND(I279*H279,2)</f>
        <v>0</v>
      </c>
      <c r="K279" s="199" t="s">
        <v>188</v>
      </c>
      <c r="L279" s="45"/>
      <c r="M279" s="204" t="s">
        <v>19</v>
      </c>
      <c r="N279" s="205" t="s">
        <v>47</v>
      </c>
      <c r="O279" s="85"/>
      <c r="P279" s="206">
        <f>O279*H279</f>
        <v>0</v>
      </c>
      <c r="Q279" s="206">
        <v>0</v>
      </c>
      <c r="R279" s="206">
        <f>Q279*H279</f>
        <v>0</v>
      </c>
      <c r="S279" s="206">
        <v>0</v>
      </c>
      <c r="T279" s="20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8" t="s">
        <v>156</v>
      </c>
      <c r="AT279" s="208" t="s">
        <v>138</v>
      </c>
      <c r="AU279" s="208" t="s">
        <v>86</v>
      </c>
      <c r="AY279" s="18" t="s">
        <v>137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8" t="s">
        <v>84</v>
      </c>
      <c r="BK279" s="209">
        <f>ROUND(I279*H279,2)</f>
        <v>0</v>
      </c>
      <c r="BL279" s="18" t="s">
        <v>156</v>
      </c>
      <c r="BM279" s="208" t="s">
        <v>772</v>
      </c>
    </row>
    <row r="280" s="2" customFormat="1">
      <c r="A280" s="39"/>
      <c r="B280" s="40"/>
      <c r="C280" s="41"/>
      <c r="D280" s="210" t="s">
        <v>144</v>
      </c>
      <c r="E280" s="41"/>
      <c r="F280" s="211" t="s">
        <v>569</v>
      </c>
      <c r="G280" s="41"/>
      <c r="H280" s="41"/>
      <c r="I280" s="212"/>
      <c r="J280" s="41"/>
      <c r="K280" s="41"/>
      <c r="L280" s="45"/>
      <c r="M280" s="213"/>
      <c r="N280" s="214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144</v>
      </c>
      <c r="AU280" s="18" t="s">
        <v>86</v>
      </c>
    </row>
    <row r="281" s="2" customFormat="1">
      <c r="A281" s="39"/>
      <c r="B281" s="40"/>
      <c r="C281" s="41"/>
      <c r="D281" s="238" t="s">
        <v>191</v>
      </c>
      <c r="E281" s="41"/>
      <c r="F281" s="239" t="s">
        <v>570</v>
      </c>
      <c r="G281" s="41"/>
      <c r="H281" s="41"/>
      <c r="I281" s="212"/>
      <c r="J281" s="41"/>
      <c r="K281" s="41"/>
      <c r="L281" s="45"/>
      <c r="M281" s="213"/>
      <c r="N281" s="214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191</v>
      </c>
      <c r="AU281" s="18" t="s">
        <v>86</v>
      </c>
    </row>
    <row r="282" s="12" customFormat="1">
      <c r="A282" s="12"/>
      <c r="B282" s="215"/>
      <c r="C282" s="216"/>
      <c r="D282" s="210" t="s">
        <v>145</v>
      </c>
      <c r="E282" s="217" t="s">
        <v>19</v>
      </c>
      <c r="F282" s="218" t="s">
        <v>773</v>
      </c>
      <c r="G282" s="216"/>
      <c r="H282" s="219">
        <v>202.5</v>
      </c>
      <c r="I282" s="220"/>
      <c r="J282" s="216"/>
      <c r="K282" s="216"/>
      <c r="L282" s="221"/>
      <c r="M282" s="222"/>
      <c r="N282" s="223"/>
      <c r="O282" s="223"/>
      <c r="P282" s="223"/>
      <c r="Q282" s="223"/>
      <c r="R282" s="223"/>
      <c r="S282" s="223"/>
      <c r="T282" s="224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25" t="s">
        <v>145</v>
      </c>
      <c r="AU282" s="225" t="s">
        <v>86</v>
      </c>
      <c r="AV282" s="12" t="s">
        <v>86</v>
      </c>
      <c r="AW282" s="12" t="s">
        <v>37</v>
      </c>
      <c r="AX282" s="12" t="s">
        <v>84</v>
      </c>
      <c r="AY282" s="225" t="s">
        <v>137</v>
      </c>
    </row>
    <row r="283" s="2" customFormat="1" ht="16.5" customHeight="1">
      <c r="A283" s="39"/>
      <c r="B283" s="40"/>
      <c r="C283" s="197" t="s">
        <v>492</v>
      </c>
      <c r="D283" s="197" t="s">
        <v>138</v>
      </c>
      <c r="E283" s="198" t="s">
        <v>573</v>
      </c>
      <c r="F283" s="199" t="s">
        <v>574</v>
      </c>
      <c r="G283" s="200" t="s">
        <v>319</v>
      </c>
      <c r="H283" s="201">
        <v>7.1550000000000002</v>
      </c>
      <c r="I283" s="202"/>
      <c r="J283" s="203">
        <f>ROUND(I283*H283,2)</f>
        <v>0</v>
      </c>
      <c r="K283" s="199" t="s">
        <v>188</v>
      </c>
      <c r="L283" s="45"/>
      <c r="M283" s="204" t="s">
        <v>19</v>
      </c>
      <c r="N283" s="205" t="s">
        <v>47</v>
      </c>
      <c r="O283" s="85"/>
      <c r="P283" s="206">
        <f>O283*H283</f>
        <v>0</v>
      </c>
      <c r="Q283" s="206">
        <v>0</v>
      </c>
      <c r="R283" s="206">
        <f>Q283*H283</f>
        <v>0</v>
      </c>
      <c r="S283" s="206">
        <v>0</v>
      </c>
      <c r="T283" s="20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08" t="s">
        <v>156</v>
      </c>
      <c r="AT283" s="208" t="s">
        <v>138</v>
      </c>
      <c r="AU283" s="208" t="s">
        <v>86</v>
      </c>
      <c r="AY283" s="18" t="s">
        <v>137</v>
      </c>
      <c r="BE283" s="209">
        <f>IF(N283="základní",J283,0)</f>
        <v>0</v>
      </c>
      <c r="BF283" s="209">
        <f>IF(N283="snížená",J283,0)</f>
        <v>0</v>
      </c>
      <c r="BG283" s="209">
        <f>IF(N283="zákl. přenesená",J283,0)</f>
        <v>0</v>
      </c>
      <c r="BH283" s="209">
        <f>IF(N283="sníž. přenesená",J283,0)</f>
        <v>0</v>
      </c>
      <c r="BI283" s="209">
        <f>IF(N283="nulová",J283,0)</f>
        <v>0</v>
      </c>
      <c r="BJ283" s="18" t="s">
        <v>84</v>
      </c>
      <c r="BK283" s="209">
        <f>ROUND(I283*H283,2)</f>
        <v>0</v>
      </c>
      <c r="BL283" s="18" t="s">
        <v>156</v>
      </c>
      <c r="BM283" s="208" t="s">
        <v>774</v>
      </c>
    </row>
    <row r="284" s="2" customFormat="1">
      <c r="A284" s="39"/>
      <c r="B284" s="40"/>
      <c r="C284" s="41"/>
      <c r="D284" s="210" t="s">
        <v>144</v>
      </c>
      <c r="E284" s="41"/>
      <c r="F284" s="211" t="s">
        <v>576</v>
      </c>
      <c r="G284" s="41"/>
      <c r="H284" s="41"/>
      <c r="I284" s="212"/>
      <c r="J284" s="41"/>
      <c r="K284" s="41"/>
      <c r="L284" s="45"/>
      <c r="M284" s="213"/>
      <c r="N284" s="214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144</v>
      </c>
      <c r="AU284" s="18" t="s">
        <v>86</v>
      </c>
    </row>
    <row r="285" s="2" customFormat="1">
      <c r="A285" s="39"/>
      <c r="B285" s="40"/>
      <c r="C285" s="41"/>
      <c r="D285" s="238" t="s">
        <v>191</v>
      </c>
      <c r="E285" s="41"/>
      <c r="F285" s="239" t="s">
        <v>577</v>
      </c>
      <c r="G285" s="41"/>
      <c r="H285" s="41"/>
      <c r="I285" s="212"/>
      <c r="J285" s="41"/>
      <c r="K285" s="41"/>
      <c r="L285" s="45"/>
      <c r="M285" s="213"/>
      <c r="N285" s="214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191</v>
      </c>
      <c r="AU285" s="18" t="s">
        <v>86</v>
      </c>
    </row>
    <row r="286" s="12" customFormat="1">
      <c r="A286" s="12"/>
      <c r="B286" s="215"/>
      <c r="C286" s="216"/>
      <c r="D286" s="210" t="s">
        <v>145</v>
      </c>
      <c r="E286" s="217" t="s">
        <v>19</v>
      </c>
      <c r="F286" s="218" t="s">
        <v>775</v>
      </c>
      <c r="G286" s="216"/>
      <c r="H286" s="219">
        <v>1.5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25" t="s">
        <v>145</v>
      </c>
      <c r="AU286" s="225" t="s">
        <v>86</v>
      </c>
      <c r="AV286" s="12" t="s">
        <v>86</v>
      </c>
      <c r="AW286" s="12" t="s">
        <v>37</v>
      </c>
      <c r="AX286" s="12" t="s">
        <v>76</v>
      </c>
      <c r="AY286" s="225" t="s">
        <v>137</v>
      </c>
    </row>
    <row r="287" s="12" customFormat="1">
      <c r="A287" s="12"/>
      <c r="B287" s="215"/>
      <c r="C287" s="216"/>
      <c r="D287" s="210" t="s">
        <v>145</v>
      </c>
      <c r="E287" s="217" t="s">
        <v>19</v>
      </c>
      <c r="F287" s="218" t="s">
        <v>776</v>
      </c>
      <c r="G287" s="216"/>
      <c r="H287" s="219">
        <v>0.97499999999999998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25" t="s">
        <v>145</v>
      </c>
      <c r="AU287" s="225" t="s">
        <v>86</v>
      </c>
      <c r="AV287" s="12" t="s">
        <v>86</v>
      </c>
      <c r="AW287" s="12" t="s">
        <v>37</v>
      </c>
      <c r="AX287" s="12" t="s">
        <v>76</v>
      </c>
      <c r="AY287" s="225" t="s">
        <v>137</v>
      </c>
    </row>
    <row r="288" s="12" customFormat="1">
      <c r="A288" s="12"/>
      <c r="B288" s="215"/>
      <c r="C288" s="216"/>
      <c r="D288" s="210" t="s">
        <v>145</v>
      </c>
      <c r="E288" s="217" t="s">
        <v>19</v>
      </c>
      <c r="F288" s="218" t="s">
        <v>777</v>
      </c>
      <c r="G288" s="216"/>
      <c r="H288" s="219">
        <v>4.6799999999999997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25" t="s">
        <v>145</v>
      </c>
      <c r="AU288" s="225" t="s">
        <v>86</v>
      </c>
      <c r="AV288" s="12" t="s">
        <v>86</v>
      </c>
      <c r="AW288" s="12" t="s">
        <v>37</v>
      </c>
      <c r="AX288" s="12" t="s">
        <v>76</v>
      </c>
      <c r="AY288" s="225" t="s">
        <v>137</v>
      </c>
    </row>
    <row r="289" s="14" customFormat="1">
      <c r="A289" s="14"/>
      <c r="B289" s="244"/>
      <c r="C289" s="245"/>
      <c r="D289" s="210" t="s">
        <v>145</v>
      </c>
      <c r="E289" s="246" t="s">
        <v>19</v>
      </c>
      <c r="F289" s="247" t="s">
        <v>257</v>
      </c>
      <c r="G289" s="245"/>
      <c r="H289" s="248">
        <v>7.1549999999999994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145</v>
      </c>
      <c r="AU289" s="254" t="s">
        <v>86</v>
      </c>
      <c r="AV289" s="14" t="s">
        <v>156</v>
      </c>
      <c r="AW289" s="14" t="s">
        <v>37</v>
      </c>
      <c r="AX289" s="14" t="s">
        <v>84</v>
      </c>
      <c r="AY289" s="254" t="s">
        <v>137</v>
      </c>
    </row>
    <row r="290" s="2" customFormat="1" ht="16.5" customHeight="1">
      <c r="A290" s="39"/>
      <c r="B290" s="40"/>
      <c r="C290" s="197" t="s">
        <v>532</v>
      </c>
      <c r="D290" s="197" t="s">
        <v>138</v>
      </c>
      <c r="E290" s="198" t="s">
        <v>583</v>
      </c>
      <c r="F290" s="199" t="s">
        <v>584</v>
      </c>
      <c r="G290" s="200" t="s">
        <v>319</v>
      </c>
      <c r="H290" s="201">
        <v>71.549999999999997</v>
      </c>
      <c r="I290" s="202"/>
      <c r="J290" s="203">
        <f>ROUND(I290*H290,2)</f>
        <v>0</v>
      </c>
      <c r="K290" s="199" t="s">
        <v>188</v>
      </c>
      <c r="L290" s="45"/>
      <c r="M290" s="204" t="s">
        <v>19</v>
      </c>
      <c r="N290" s="205" t="s">
        <v>47</v>
      </c>
      <c r="O290" s="85"/>
      <c r="P290" s="206">
        <f>O290*H290</f>
        <v>0</v>
      </c>
      <c r="Q290" s="206">
        <v>0</v>
      </c>
      <c r="R290" s="206">
        <f>Q290*H290</f>
        <v>0</v>
      </c>
      <c r="S290" s="206">
        <v>0</v>
      </c>
      <c r="T290" s="20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08" t="s">
        <v>156</v>
      </c>
      <c r="AT290" s="208" t="s">
        <v>138</v>
      </c>
      <c r="AU290" s="208" t="s">
        <v>86</v>
      </c>
      <c r="AY290" s="18" t="s">
        <v>137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18" t="s">
        <v>84</v>
      </c>
      <c r="BK290" s="209">
        <f>ROUND(I290*H290,2)</f>
        <v>0</v>
      </c>
      <c r="BL290" s="18" t="s">
        <v>156</v>
      </c>
      <c r="BM290" s="208" t="s">
        <v>778</v>
      </c>
    </row>
    <row r="291" s="2" customFormat="1">
      <c r="A291" s="39"/>
      <c r="B291" s="40"/>
      <c r="C291" s="41"/>
      <c r="D291" s="210" t="s">
        <v>144</v>
      </c>
      <c r="E291" s="41"/>
      <c r="F291" s="211" t="s">
        <v>586</v>
      </c>
      <c r="G291" s="41"/>
      <c r="H291" s="41"/>
      <c r="I291" s="212"/>
      <c r="J291" s="41"/>
      <c r="K291" s="41"/>
      <c r="L291" s="45"/>
      <c r="M291" s="213"/>
      <c r="N291" s="214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144</v>
      </c>
      <c r="AU291" s="18" t="s">
        <v>86</v>
      </c>
    </row>
    <row r="292" s="2" customFormat="1">
      <c r="A292" s="39"/>
      <c r="B292" s="40"/>
      <c r="C292" s="41"/>
      <c r="D292" s="238" t="s">
        <v>191</v>
      </c>
      <c r="E292" s="41"/>
      <c r="F292" s="239" t="s">
        <v>587</v>
      </c>
      <c r="G292" s="41"/>
      <c r="H292" s="41"/>
      <c r="I292" s="212"/>
      <c r="J292" s="41"/>
      <c r="K292" s="41"/>
      <c r="L292" s="45"/>
      <c r="M292" s="213"/>
      <c r="N292" s="214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191</v>
      </c>
      <c r="AU292" s="18" t="s">
        <v>86</v>
      </c>
    </row>
    <row r="293" s="12" customFormat="1">
      <c r="A293" s="12"/>
      <c r="B293" s="215"/>
      <c r="C293" s="216"/>
      <c r="D293" s="210" t="s">
        <v>145</v>
      </c>
      <c r="E293" s="217" t="s">
        <v>19</v>
      </c>
      <c r="F293" s="218" t="s">
        <v>779</v>
      </c>
      <c r="G293" s="216"/>
      <c r="H293" s="219">
        <v>71.549999999999997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25" t="s">
        <v>145</v>
      </c>
      <c r="AU293" s="225" t="s">
        <v>86</v>
      </c>
      <c r="AV293" s="12" t="s">
        <v>86</v>
      </c>
      <c r="AW293" s="12" t="s">
        <v>37</v>
      </c>
      <c r="AX293" s="12" t="s">
        <v>84</v>
      </c>
      <c r="AY293" s="225" t="s">
        <v>137</v>
      </c>
    </row>
    <row r="294" s="2" customFormat="1" ht="16.5" customHeight="1">
      <c r="A294" s="39"/>
      <c r="B294" s="40"/>
      <c r="C294" s="197" t="s">
        <v>537</v>
      </c>
      <c r="D294" s="197" t="s">
        <v>138</v>
      </c>
      <c r="E294" s="198" t="s">
        <v>590</v>
      </c>
      <c r="F294" s="199" t="s">
        <v>591</v>
      </c>
      <c r="G294" s="200" t="s">
        <v>319</v>
      </c>
      <c r="H294" s="201">
        <v>20.25</v>
      </c>
      <c r="I294" s="202"/>
      <c r="J294" s="203">
        <f>ROUND(I294*H294,2)</f>
        <v>0</v>
      </c>
      <c r="K294" s="199" t="s">
        <v>188</v>
      </c>
      <c r="L294" s="45"/>
      <c r="M294" s="204" t="s">
        <v>19</v>
      </c>
      <c r="N294" s="205" t="s">
        <v>47</v>
      </c>
      <c r="O294" s="85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08" t="s">
        <v>156</v>
      </c>
      <c r="AT294" s="208" t="s">
        <v>138</v>
      </c>
      <c r="AU294" s="208" t="s">
        <v>86</v>
      </c>
      <c r="AY294" s="18" t="s">
        <v>137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8" t="s">
        <v>84</v>
      </c>
      <c r="BK294" s="209">
        <f>ROUND(I294*H294,2)</f>
        <v>0</v>
      </c>
      <c r="BL294" s="18" t="s">
        <v>156</v>
      </c>
      <c r="BM294" s="208" t="s">
        <v>780</v>
      </c>
    </row>
    <row r="295" s="2" customFormat="1">
      <c r="A295" s="39"/>
      <c r="B295" s="40"/>
      <c r="C295" s="41"/>
      <c r="D295" s="210" t="s">
        <v>144</v>
      </c>
      <c r="E295" s="41"/>
      <c r="F295" s="211" t="s">
        <v>593</v>
      </c>
      <c r="G295" s="41"/>
      <c r="H295" s="41"/>
      <c r="I295" s="212"/>
      <c r="J295" s="41"/>
      <c r="K295" s="41"/>
      <c r="L295" s="45"/>
      <c r="M295" s="213"/>
      <c r="N295" s="214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144</v>
      </c>
      <c r="AU295" s="18" t="s">
        <v>86</v>
      </c>
    </row>
    <row r="296" s="2" customFormat="1">
      <c r="A296" s="39"/>
      <c r="B296" s="40"/>
      <c r="C296" s="41"/>
      <c r="D296" s="238" t="s">
        <v>191</v>
      </c>
      <c r="E296" s="41"/>
      <c r="F296" s="239" t="s">
        <v>594</v>
      </c>
      <c r="G296" s="41"/>
      <c r="H296" s="41"/>
      <c r="I296" s="212"/>
      <c r="J296" s="41"/>
      <c r="K296" s="41"/>
      <c r="L296" s="45"/>
      <c r="M296" s="213"/>
      <c r="N296" s="214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191</v>
      </c>
      <c r="AU296" s="18" t="s">
        <v>86</v>
      </c>
    </row>
    <row r="297" s="12" customFormat="1">
      <c r="A297" s="12"/>
      <c r="B297" s="215"/>
      <c r="C297" s="216"/>
      <c r="D297" s="210" t="s">
        <v>145</v>
      </c>
      <c r="E297" s="217" t="s">
        <v>19</v>
      </c>
      <c r="F297" s="218" t="s">
        <v>781</v>
      </c>
      <c r="G297" s="216"/>
      <c r="H297" s="219">
        <v>20.25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25" t="s">
        <v>145</v>
      </c>
      <c r="AU297" s="225" t="s">
        <v>86</v>
      </c>
      <c r="AV297" s="12" t="s">
        <v>86</v>
      </c>
      <c r="AW297" s="12" t="s">
        <v>37</v>
      </c>
      <c r="AX297" s="12" t="s">
        <v>84</v>
      </c>
      <c r="AY297" s="225" t="s">
        <v>137</v>
      </c>
    </row>
    <row r="298" s="2" customFormat="1" ht="16.5" customHeight="1">
      <c r="A298" s="39"/>
      <c r="B298" s="40"/>
      <c r="C298" s="197" t="s">
        <v>543</v>
      </c>
      <c r="D298" s="197" t="s">
        <v>138</v>
      </c>
      <c r="E298" s="198" t="s">
        <v>597</v>
      </c>
      <c r="F298" s="199" t="s">
        <v>598</v>
      </c>
      <c r="G298" s="200" t="s">
        <v>319</v>
      </c>
      <c r="H298" s="201">
        <v>7.1550000000000002</v>
      </c>
      <c r="I298" s="202"/>
      <c r="J298" s="203">
        <f>ROUND(I298*H298,2)</f>
        <v>0</v>
      </c>
      <c r="K298" s="199" t="s">
        <v>188</v>
      </c>
      <c r="L298" s="45"/>
      <c r="M298" s="204" t="s">
        <v>19</v>
      </c>
      <c r="N298" s="205" t="s">
        <v>47</v>
      </c>
      <c r="O298" s="85"/>
      <c r="P298" s="206">
        <f>O298*H298</f>
        <v>0</v>
      </c>
      <c r="Q298" s="206">
        <v>0</v>
      </c>
      <c r="R298" s="206">
        <f>Q298*H298</f>
        <v>0</v>
      </c>
      <c r="S298" s="206">
        <v>0</v>
      </c>
      <c r="T298" s="20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8" t="s">
        <v>156</v>
      </c>
      <c r="AT298" s="208" t="s">
        <v>138</v>
      </c>
      <c r="AU298" s="208" t="s">
        <v>86</v>
      </c>
      <c r="AY298" s="18" t="s">
        <v>137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18" t="s">
        <v>84</v>
      </c>
      <c r="BK298" s="209">
        <f>ROUND(I298*H298,2)</f>
        <v>0</v>
      </c>
      <c r="BL298" s="18" t="s">
        <v>156</v>
      </c>
      <c r="BM298" s="208" t="s">
        <v>782</v>
      </c>
    </row>
    <row r="299" s="2" customFormat="1">
      <c r="A299" s="39"/>
      <c r="B299" s="40"/>
      <c r="C299" s="41"/>
      <c r="D299" s="210" t="s">
        <v>144</v>
      </c>
      <c r="E299" s="41"/>
      <c r="F299" s="211" t="s">
        <v>600</v>
      </c>
      <c r="G299" s="41"/>
      <c r="H299" s="41"/>
      <c r="I299" s="212"/>
      <c r="J299" s="41"/>
      <c r="K299" s="41"/>
      <c r="L299" s="45"/>
      <c r="M299" s="213"/>
      <c r="N299" s="214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144</v>
      </c>
      <c r="AU299" s="18" t="s">
        <v>86</v>
      </c>
    </row>
    <row r="300" s="2" customFormat="1">
      <c r="A300" s="39"/>
      <c r="B300" s="40"/>
      <c r="C300" s="41"/>
      <c r="D300" s="238" t="s">
        <v>191</v>
      </c>
      <c r="E300" s="41"/>
      <c r="F300" s="239" t="s">
        <v>601</v>
      </c>
      <c r="G300" s="41"/>
      <c r="H300" s="41"/>
      <c r="I300" s="212"/>
      <c r="J300" s="41"/>
      <c r="K300" s="41"/>
      <c r="L300" s="45"/>
      <c r="M300" s="213"/>
      <c r="N300" s="214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191</v>
      </c>
      <c r="AU300" s="18" t="s">
        <v>86</v>
      </c>
    </row>
    <row r="301" s="12" customFormat="1">
      <c r="A301" s="12"/>
      <c r="B301" s="215"/>
      <c r="C301" s="216"/>
      <c r="D301" s="210" t="s">
        <v>145</v>
      </c>
      <c r="E301" s="217" t="s">
        <v>19</v>
      </c>
      <c r="F301" s="218" t="s">
        <v>783</v>
      </c>
      <c r="G301" s="216"/>
      <c r="H301" s="219">
        <v>7.1550000000000002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25" t="s">
        <v>145</v>
      </c>
      <c r="AU301" s="225" t="s">
        <v>86</v>
      </c>
      <c r="AV301" s="12" t="s">
        <v>86</v>
      </c>
      <c r="AW301" s="12" t="s">
        <v>37</v>
      </c>
      <c r="AX301" s="12" t="s">
        <v>84</v>
      </c>
      <c r="AY301" s="225" t="s">
        <v>137</v>
      </c>
    </row>
    <row r="302" s="2" customFormat="1" ht="24.15" customHeight="1">
      <c r="A302" s="39"/>
      <c r="B302" s="40"/>
      <c r="C302" s="197" t="s">
        <v>549</v>
      </c>
      <c r="D302" s="197" t="s">
        <v>138</v>
      </c>
      <c r="E302" s="198" t="s">
        <v>604</v>
      </c>
      <c r="F302" s="199" t="s">
        <v>605</v>
      </c>
      <c r="G302" s="200" t="s">
        <v>319</v>
      </c>
      <c r="H302" s="201">
        <v>7.1550000000000002</v>
      </c>
      <c r="I302" s="202"/>
      <c r="J302" s="203">
        <f>ROUND(I302*H302,2)</f>
        <v>0</v>
      </c>
      <c r="K302" s="199" t="s">
        <v>188</v>
      </c>
      <c r="L302" s="45"/>
      <c r="M302" s="204" t="s">
        <v>19</v>
      </c>
      <c r="N302" s="205" t="s">
        <v>47</v>
      </c>
      <c r="O302" s="85"/>
      <c r="P302" s="206">
        <f>O302*H302</f>
        <v>0</v>
      </c>
      <c r="Q302" s="206">
        <v>0</v>
      </c>
      <c r="R302" s="206">
        <f>Q302*H302</f>
        <v>0</v>
      </c>
      <c r="S302" s="206">
        <v>0</v>
      </c>
      <c r="T302" s="20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08" t="s">
        <v>156</v>
      </c>
      <c r="AT302" s="208" t="s">
        <v>138</v>
      </c>
      <c r="AU302" s="208" t="s">
        <v>86</v>
      </c>
      <c r="AY302" s="18" t="s">
        <v>137</v>
      </c>
      <c r="BE302" s="209">
        <f>IF(N302="základní",J302,0)</f>
        <v>0</v>
      </c>
      <c r="BF302" s="209">
        <f>IF(N302="snížená",J302,0)</f>
        <v>0</v>
      </c>
      <c r="BG302" s="209">
        <f>IF(N302="zákl. přenesená",J302,0)</f>
        <v>0</v>
      </c>
      <c r="BH302" s="209">
        <f>IF(N302="sníž. přenesená",J302,0)</f>
        <v>0</v>
      </c>
      <c r="BI302" s="209">
        <f>IF(N302="nulová",J302,0)</f>
        <v>0</v>
      </c>
      <c r="BJ302" s="18" t="s">
        <v>84</v>
      </c>
      <c r="BK302" s="209">
        <f>ROUND(I302*H302,2)</f>
        <v>0</v>
      </c>
      <c r="BL302" s="18" t="s">
        <v>156</v>
      </c>
      <c r="BM302" s="208" t="s">
        <v>784</v>
      </c>
    </row>
    <row r="303" s="2" customFormat="1">
      <c r="A303" s="39"/>
      <c r="B303" s="40"/>
      <c r="C303" s="41"/>
      <c r="D303" s="210" t="s">
        <v>144</v>
      </c>
      <c r="E303" s="41"/>
      <c r="F303" s="211" t="s">
        <v>607</v>
      </c>
      <c r="G303" s="41"/>
      <c r="H303" s="41"/>
      <c r="I303" s="212"/>
      <c r="J303" s="41"/>
      <c r="K303" s="41"/>
      <c r="L303" s="45"/>
      <c r="M303" s="213"/>
      <c r="N303" s="214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144</v>
      </c>
      <c r="AU303" s="18" t="s">
        <v>86</v>
      </c>
    </row>
    <row r="304" s="2" customFormat="1">
      <c r="A304" s="39"/>
      <c r="B304" s="40"/>
      <c r="C304" s="41"/>
      <c r="D304" s="238" t="s">
        <v>191</v>
      </c>
      <c r="E304" s="41"/>
      <c r="F304" s="239" t="s">
        <v>608</v>
      </c>
      <c r="G304" s="41"/>
      <c r="H304" s="41"/>
      <c r="I304" s="212"/>
      <c r="J304" s="41"/>
      <c r="K304" s="41"/>
      <c r="L304" s="45"/>
      <c r="M304" s="213"/>
      <c r="N304" s="214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191</v>
      </c>
      <c r="AU304" s="18" t="s">
        <v>86</v>
      </c>
    </row>
    <row r="305" s="12" customFormat="1">
      <c r="A305" s="12"/>
      <c r="B305" s="215"/>
      <c r="C305" s="216"/>
      <c r="D305" s="210" t="s">
        <v>145</v>
      </c>
      <c r="E305" s="217" t="s">
        <v>19</v>
      </c>
      <c r="F305" s="218" t="s">
        <v>776</v>
      </c>
      <c r="G305" s="216"/>
      <c r="H305" s="219">
        <v>0.97499999999999998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25" t="s">
        <v>145</v>
      </c>
      <c r="AU305" s="225" t="s">
        <v>86</v>
      </c>
      <c r="AV305" s="12" t="s">
        <v>86</v>
      </c>
      <c r="AW305" s="12" t="s">
        <v>37</v>
      </c>
      <c r="AX305" s="12" t="s">
        <v>76</v>
      </c>
      <c r="AY305" s="225" t="s">
        <v>137</v>
      </c>
    </row>
    <row r="306" s="12" customFormat="1">
      <c r="A306" s="12"/>
      <c r="B306" s="215"/>
      <c r="C306" s="216"/>
      <c r="D306" s="210" t="s">
        <v>145</v>
      </c>
      <c r="E306" s="217" t="s">
        <v>19</v>
      </c>
      <c r="F306" s="218" t="s">
        <v>775</v>
      </c>
      <c r="G306" s="216"/>
      <c r="H306" s="219">
        <v>1.5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25" t="s">
        <v>145</v>
      </c>
      <c r="AU306" s="225" t="s">
        <v>86</v>
      </c>
      <c r="AV306" s="12" t="s">
        <v>86</v>
      </c>
      <c r="AW306" s="12" t="s">
        <v>37</v>
      </c>
      <c r="AX306" s="12" t="s">
        <v>76</v>
      </c>
      <c r="AY306" s="225" t="s">
        <v>137</v>
      </c>
    </row>
    <row r="307" s="12" customFormat="1">
      <c r="A307" s="12"/>
      <c r="B307" s="215"/>
      <c r="C307" s="216"/>
      <c r="D307" s="210" t="s">
        <v>145</v>
      </c>
      <c r="E307" s="217" t="s">
        <v>19</v>
      </c>
      <c r="F307" s="218" t="s">
        <v>777</v>
      </c>
      <c r="G307" s="216"/>
      <c r="H307" s="219">
        <v>4.6799999999999997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25" t="s">
        <v>145</v>
      </c>
      <c r="AU307" s="225" t="s">
        <v>86</v>
      </c>
      <c r="AV307" s="12" t="s">
        <v>86</v>
      </c>
      <c r="AW307" s="12" t="s">
        <v>37</v>
      </c>
      <c r="AX307" s="12" t="s">
        <v>76</v>
      </c>
      <c r="AY307" s="225" t="s">
        <v>137</v>
      </c>
    </row>
    <row r="308" s="14" customFormat="1">
      <c r="A308" s="14"/>
      <c r="B308" s="244"/>
      <c r="C308" s="245"/>
      <c r="D308" s="210" t="s">
        <v>145</v>
      </c>
      <c r="E308" s="246" t="s">
        <v>19</v>
      </c>
      <c r="F308" s="247" t="s">
        <v>257</v>
      </c>
      <c r="G308" s="245"/>
      <c r="H308" s="248">
        <v>7.1549999999999994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145</v>
      </c>
      <c r="AU308" s="254" t="s">
        <v>86</v>
      </c>
      <c r="AV308" s="14" t="s">
        <v>156</v>
      </c>
      <c r="AW308" s="14" t="s">
        <v>37</v>
      </c>
      <c r="AX308" s="14" t="s">
        <v>84</v>
      </c>
      <c r="AY308" s="254" t="s">
        <v>137</v>
      </c>
    </row>
    <row r="309" s="2" customFormat="1" ht="24.15" customHeight="1">
      <c r="A309" s="39"/>
      <c r="B309" s="40"/>
      <c r="C309" s="197" t="s">
        <v>467</v>
      </c>
      <c r="D309" s="197" t="s">
        <v>138</v>
      </c>
      <c r="E309" s="198" t="s">
        <v>616</v>
      </c>
      <c r="F309" s="199" t="s">
        <v>617</v>
      </c>
      <c r="G309" s="200" t="s">
        <v>319</v>
      </c>
      <c r="H309" s="201">
        <v>5.7300000000000004</v>
      </c>
      <c r="I309" s="202"/>
      <c r="J309" s="203">
        <f>ROUND(I309*H309,2)</f>
        <v>0</v>
      </c>
      <c r="K309" s="199" t="s">
        <v>188</v>
      </c>
      <c r="L309" s="45"/>
      <c r="M309" s="204" t="s">
        <v>19</v>
      </c>
      <c r="N309" s="205" t="s">
        <v>47</v>
      </c>
      <c r="O309" s="85"/>
      <c r="P309" s="206">
        <f>O309*H309</f>
        <v>0</v>
      </c>
      <c r="Q309" s="206">
        <v>0</v>
      </c>
      <c r="R309" s="206">
        <f>Q309*H309</f>
        <v>0</v>
      </c>
      <c r="S309" s="206">
        <v>0</v>
      </c>
      <c r="T309" s="20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08" t="s">
        <v>156</v>
      </c>
      <c r="AT309" s="208" t="s">
        <v>138</v>
      </c>
      <c r="AU309" s="208" t="s">
        <v>86</v>
      </c>
      <c r="AY309" s="18" t="s">
        <v>137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8" t="s">
        <v>84</v>
      </c>
      <c r="BK309" s="209">
        <f>ROUND(I309*H309,2)</f>
        <v>0</v>
      </c>
      <c r="BL309" s="18" t="s">
        <v>156</v>
      </c>
      <c r="BM309" s="208" t="s">
        <v>785</v>
      </c>
    </row>
    <row r="310" s="2" customFormat="1">
      <c r="A310" s="39"/>
      <c r="B310" s="40"/>
      <c r="C310" s="41"/>
      <c r="D310" s="210" t="s">
        <v>144</v>
      </c>
      <c r="E310" s="41"/>
      <c r="F310" s="211" t="s">
        <v>617</v>
      </c>
      <c r="G310" s="41"/>
      <c r="H310" s="41"/>
      <c r="I310" s="212"/>
      <c r="J310" s="41"/>
      <c r="K310" s="41"/>
      <c r="L310" s="45"/>
      <c r="M310" s="213"/>
      <c r="N310" s="214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144</v>
      </c>
      <c r="AU310" s="18" t="s">
        <v>86</v>
      </c>
    </row>
    <row r="311" s="2" customFormat="1">
      <c r="A311" s="39"/>
      <c r="B311" s="40"/>
      <c r="C311" s="41"/>
      <c r="D311" s="238" t="s">
        <v>191</v>
      </c>
      <c r="E311" s="41"/>
      <c r="F311" s="239" t="s">
        <v>619</v>
      </c>
      <c r="G311" s="41"/>
      <c r="H311" s="41"/>
      <c r="I311" s="212"/>
      <c r="J311" s="41"/>
      <c r="K311" s="41"/>
      <c r="L311" s="45"/>
      <c r="M311" s="213"/>
      <c r="N311" s="214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191</v>
      </c>
      <c r="AU311" s="18" t="s">
        <v>86</v>
      </c>
    </row>
    <row r="312" s="12" customFormat="1">
      <c r="A312" s="12"/>
      <c r="B312" s="215"/>
      <c r="C312" s="216"/>
      <c r="D312" s="210" t="s">
        <v>145</v>
      </c>
      <c r="E312" s="217" t="s">
        <v>19</v>
      </c>
      <c r="F312" s="218" t="s">
        <v>770</v>
      </c>
      <c r="G312" s="216"/>
      <c r="H312" s="219">
        <v>5.7300000000000004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25" t="s">
        <v>145</v>
      </c>
      <c r="AU312" s="225" t="s">
        <v>86</v>
      </c>
      <c r="AV312" s="12" t="s">
        <v>86</v>
      </c>
      <c r="AW312" s="12" t="s">
        <v>37</v>
      </c>
      <c r="AX312" s="12" t="s">
        <v>84</v>
      </c>
      <c r="AY312" s="225" t="s">
        <v>137</v>
      </c>
    </row>
    <row r="313" s="2" customFormat="1" ht="24.15" customHeight="1">
      <c r="A313" s="39"/>
      <c r="B313" s="40"/>
      <c r="C313" s="197" t="s">
        <v>565</v>
      </c>
      <c r="D313" s="197" t="s">
        <v>138</v>
      </c>
      <c r="E313" s="198" t="s">
        <v>621</v>
      </c>
      <c r="F313" s="199" t="s">
        <v>622</v>
      </c>
      <c r="G313" s="200" t="s">
        <v>319</v>
      </c>
      <c r="H313" s="201">
        <v>14.52</v>
      </c>
      <c r="I313" s="202"/>
      <c r="J313" s="203">
        <f>ROUND(I313*H313,2)</f>
        <v>0</v>
      </c>
      <c r="K313" s="199" t="s">
        <v>188</v>
      </c>
      <c r="L313" s="45"/>
      <c r="M313" s="204" t="s">
        <v>19</v>
      </c>
      <c r="N313" s="205" t="s">
        <v>47</v>
      </c>
      <c r="O313" s="85"/>
      <c r="P313" s="206">
        <f>O313*H313</f>
        <v>0</v>
      </c>
      <c r="Q313" s="206">
        <v>0</v>
      </c>
      <c r="R313" s="206">
        <f>Q313*H313</f>
        <v>0</v>
      </c>
      <c r="S313" s="206">
        <v>0</v>
      </c>
      <c r="T313" s="20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08" t="s">
        <v>156</v>
      </c>
      <c r="AT313" s="208" t="s">
        <v>138</v>
      </c>
      <c r="AU313" s="208" t="s">
        <v>86</v>
      </c>
      <c r="AY313" s="18" t="s">
        <v>137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8" t="s">
        <v>84</v>
      </c>
      <c r="BK313" s="209">
        <f>ROUND(I313*H313,2)</f>
        <v>0</v>
      </c>
      <c r="BL313" s="18" t="s">
        <v>156</v>
      </c>
      <c r="BM313" s="208" t="s">
        <v>786</v>
      </c>
    </row>
    <row r="314" s="2" customFormat="1">
      <c r="A314" s="39"/>
      <c r="B314" s="40"/>
      <c r="C314" s="41"/>
      <c r="D314" s="210" t="s">
        <v>144</v>
      </c>
      <c r="E314" s="41"/>
      <c r="F314" s="211" t="s">
        <v>622</v>
      </c>
      <c r="G314" s="41"/>
      <c r="H314" s="41"/>
      <c r="I314" s="212"/>
      <c r="J314" s="41"/>
      <c r="K314" s="41"/>
      <c r="L314" s="45"/>
      <c r="M314" s="213"/>
      <c r="N314" s="214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144</v>
      </c>
      <c r="AU314" s="18" t="s">
        <v>86</v>
      </c>
    </row>
    <row r="315" s="2" customFormat="1">
      <c r="A315" s="39"/>
      <c r="B315" s="40"/>
      <c r="C315" s="41"/>
      <c r="D315" s="238" t="s">
        <v>191</v>
      </c>
      <c r="E315" s="41"/>
      <c r="F315" s="239" t="s">
        <v>624</v>
      </c>
      <c r="G315" s="41"/>
      <c r="H315" s="41"/>
      <c r="I315" s="212"/>
      <c r="J315" s="41"/>
      <c r="K315" s="41"/>
      <c r="L315" s="45"/>
      <c r="M315" s="213"/>
      <c r="N315" s="214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191</v>
      </c>
      <c r="AU315" s="18" t="s">
        <v>86</v>
      </c>
    </row>
    <row r="316" s="12" customFormat="1">
      <c r="A316" s="12"/>
      <c r="B316" s="215"/>
      <c r="C316" s="216"/>
      <c r="D316" s="210" t="s">
        <v>145</v>
      </c>
      <c r="E316" s="217" t="s">
        <v>19</v>
      </c>
      <c r="F316" s="218" t="s">
        <v>771</v>
      </c>
      <c r="G316" s="216"/>
      <c r="H316" s="219">
        <v>14.52</v>
      </c>
      <c r="I316" s="220"/>
      <c r="J316" s="216"/>
      <c r="K316" s="216"/>
      <c r="L316" s="221"/>
      <c r="M316" s="241"/>
      <c r="N316" s="242"/>
      <c r="O316" s="242"/>
      <c r="P316" s="242"/>
      <c r="Q316" s="242"/>
      <c r="R316" s="242"/>
      <c r="S316" s="242"/>
      <c r="T316" s="243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25" t="s">
        <v>145</v>
      </c>
      <c r="AU316" s="225" t="s">
        <v>86</v>
      </c>
      <c r="AV316" s="12" t="s">
        <v>86</v>
      </c>
      <c r="AW316" s="12" t="s">
        <v>37</v>
      </c>
      <c r="AX316" s="12" t="s">
        <v>84</v>
      </c>
      <c r="AY316" s="225" t="s">
        <v>137</v>
      </c>
    </row>
    <row r="317" s="2" customFormat="1" ht="6.96" customHeight="1">
      <c r="A317" s="39"/>
      <c r="B317" s="60"/>
      <c r="C317" s="61"/>
      <c r="D317" s="61"/>
      <c r="E317" s="61"/>
      <c r="F317" s="61"/>
      <c r="G317" s="61"/>
      <c r="H317" s="61"/>
      <c r="I317" s="61"/>
      <c r="J317" s="61"/>
      <c r="K317" s="61"/>
      <c r="L317" s="45"/>
      <c r="M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</row>
  </sheetData>
  <sheetProtection sheet="1" autoFilter="0" formatColumns="0" formatRows="0" objects="1" scenarios="1" spinCount="100000" saltValue="dc0NySuO8hf/zg24FQr40DS0ofIX47dP1NL+1Fywj8RXhDpWbv6I7GWQZ9dK4nqTp39yEL4N8/gZvwbEWUWnXg==" hashValue="vf4hq555lNFUZlETu7d2RhTNP408jHGZ4reWZKwdYiD60yzMGIIqjLk3syljSOTMK4bKu77uuxqb50jEJvpm8w==" algorithmName="SHA-512" password="CC35"/>
  <autoFilter ref="C86:K31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13106144"/>
    <hyperlink ref="F96" r:id="rId2" display="https://podminky.urs.cz/item/CS_URS_2023_01/113107221"/>
    <hyperlink ref="F100" r:id="rId3" display="https://podminky.urs.cz/item/CS_URS_2023_01/113107222"/>
    <hyperlink ref="F104" r:id="rId4" display="https://podminky.urs.cz/item/CS_URS_2023_01/113107231"/>
    <hyperlink ref="F108" r:id="rId5" display="https://podminky.urs.cz/item/CS_URS_2023_01/113107242"/>
    <hyperlink ref="F114" r:id="rId6" display="https://podminky.urs.cz/item/CS_URS_2023_01/122251102"/>
    <hyperlink ref="F120" r:id="rId7" display="https://podminky.urs.cz/item/CS_URS_2023_01/132251101"/>
    <hyperlink ref="F125" r:id="rId8" display="https://podminky.urs.cz/item/CS_URS_2023_01/162351103"/>
    <hyperlink ref="F131" r:id="rId9" display="https://podminky.urs.cz/item/CS_URS_2023_01/162751117"/>
    <hyperlink ref="F137" r:id="rId10" display="https://podminky.urs.cz/item/CS_URS_2023_01/171201221"/>
    <hyperlink ref="F143" r:id="rId11" display="https://podminky.urs.cz/item/CS_URS_2023_01/174101101"/>
    <hyperlink ref="F152" r:id="rId12" display="https://podminky.urs.cz/item/CS_URS_2023_01/175151101"/>
    <hyperlink ref="F160" r:id="rId13" display="https://podminky.urs.cz/item/CS_URS_2023_01/181351113"/>
    <hyperlink ref="F168" r:id="rId14" display="https://podminky.urs.cz/item/CS_URS_2023_01/181411131"/>
    <hyperlink ref="F172" r:id="rId15" display="https://podminky.urs.cz/item/CS_URS_2023_01/181951112"/>
    <hyperlink ref="F180" r:id="rId16" display="https://podminky.urs.cz/item/CS_URS_2023_01/213141111"/>
    <hyperlink ref="F185" r:id="rId17" display="https://podminky.urs.cz/item/CS_URS_2023_01/451561111"/>
    <hyperlink ref="F190" r:id="rId18" display="https://podminky.urs.cz/item/CS_URS_2023_01/564861111"/>
    <hyperlink ref="F194" r:id="rId19" display="https://podminky.urs.cz/item/CS_URS_2023_01/567122111"/>
    <hyperlink ref="F210" r:id="rId20" display="https://podminky.urs.cz/item/CS_URS_2023_01/596211113"/>
    <hyperlink ref="F217" r:id="rId21" display="https://podminky.urs.cz/item/CS_URS_2023_01/573231108"/>
    <hyperlink ref="F221" r:id="rId22" display="https://podminky.urs.cz/item/CS_URS_2023_01/577134031"/>
    <hyperlink ref="F225" r:id="rId23" display="https://podminky.urs.cz/item/CS_URS_2023_01/577155032"/>
    <hyperlink ref="F233" r:id="rId24" display="https://podminky.urs.cz/item/CS_URS_2023_01/596412210"/>
    <hyperlink ref="F248" r:id="rId25" display="https://podminky.urs.cz/item/CS_URS_2023_01/916231213"/>
    <hyperlink ref="F252" r:id="rId26" display="https://podminky.urs.cz/item/CS_URS_2023_01/916991121"/>
    <hyperlink ref="F259" r:id="rId27" display="https://podminky.urs.cz/item/CS_URS_2023_01/916111123"/>
    <hyperlink ref="F270" r:id="rId28" display="https://podminky.urs.cz/item/CS_URS_2023_01/935932111"/>
    <hyperlink ref="F275" r:id="rId29" display="https://podminky.urs.cz/item/CS_URS_2023_01/997221551"/>
    <hyperlink ref="F281" r:id="rId30" display="https://podminky.urs.cz/item/CS_URS_2023_01/997221559"/>
    <hyperlink ref="F285" r:id="rId31" display="https://podminky.urs.cz/item/CS_URS_2023_01/997221571"/>
    <hyperlink ref="F292" r:id="rId32" display="https://podminky.urs.cz/item/CS_URS_2023_01/997221579"/>
    <hyperlink ref="F296" r:id="rId33" display="https://podminky.urs.cz/item/CS_URS_2023_01/997221611"/>
    <hyperlink ref="F300" r:id="rId34" display="https://podminky.urs.cz/item/CS_URS_2023_01/997221612"/>
    <hyperlink ref="F304" r:id="rId35" display="https://podminky.urs.cz/item/CS_URS_2023_01/997221861"/>
    <hyperlink ref="F311" r:id="rId36" display="https://podminky.urs.cz/item/CS_URS_2023_01/997221873"/>
    <hyperlink ref="F315" r:id="rId37" display="https://podminky.urs.cz/item/CS_URS_2023_01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ROUND((SUM(BE86:BE263)),  2)</f>
        <v>0</v>
      </c>
      <c r="G33" s="39"/>
      <c r="H33" s="39"/>
      <c r="I33" s="149">
        <v>0.20999999999999999</v>
      </c>
      <c r="J33" s="148">
        <f>ROUND(((SUM(BE86:BE263))*I33),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ROUND((SUM(BF86:BF263)),  2)</f>
        <v>0</v>
      </c>
      <c r="G34" s="39"/>
      <c r="H34" s="39"/>
      <c r="I34" s="149">
        <v>0.14999999999999999</v>
      </c>
      <c r="J34" s="148">
        <f>ROUND(((SUM(BF86:BF263))*I34),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ROUND((SUM(BG86:BG263)),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ROUND((SUM(BH86:BH263)),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ROUND((SUM(BI86:BI263)),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132 - Uznatelné - Nové chodníky ul. Kubelkova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181</v>
      </c>
      <c r="E61" s="233"/>
      <c r="F61" s="233"/>
      <c r="G61" s="233"/>
      <c r="H61" s="233"/>
      <c r="I61" s="233"/>
      <c r="J61" s="234">
        <f>J88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13" customFormat="1" ht="19.92" customHeight="1">
      <c r="A62" s="13"/>
      <c r="B62" s="230"/>
      <c r="C62" s="231"/>
      <c r="D62" s="232" t="s">
        <v>224</v>
      </c>
      <c r="E62" s="233"/>
      <c r="F62" s="233"/>
      <c r="G62" s="233"/>
      <c r="H62" s="233"/>
      <c r="I62" s="233"/>
      <c r="J62" s="234">
        <f>J142</f>
        <v>0</v>
      </c>
      <c r="K62" s="231"/>
      <c r="L62" s="235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="13" customFormat="1" ht="19.92" customHeight="1">
      <c r="A63" s="13"/>
      <c r="B63" s="230"/>
      <c r="C63" s="231"/>
      <c r="D63" s="232" t="s">
        <v>225</v>
      </c>
      <c r="E63" s="233"/>
      <c r="F63" s="233"/>
      <c r="G63" s="233"/>
      <c r="H63" s="233"/>
      <c r="I63" s="233"/>
      <c r="J63" s="234">
        <f>J150</f>
        <v>0</v>
      </c>
      <c r="K63" s="231"/>
      <c r="L63" s="235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4" s="13" customFormat="1" ht="19.92" customHeight="1">
      <c r="A64" s="13"/>
      <c r="B64" s="230"/>
      <c r="C64" s="231"/>
      <c r="D64" s="232" t="s">
        <v>226</v>
      </c>
      <c r="E64" s="233"/>
      <c r="F64" s="233"/>
      <c r="G64" s="233"/>
      <c r="H64" s="233"/>
      <c r="I64" s="233"/>
      <c r="J64" s="234">
        <f>J155</f>
        <v>0</v>
      </c>
      <c r="K64" s="231"/>
      <c r="L64" s="235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</row>
    <row r="65" s="13" customFormat="1" ht="19.92" customHeight="1">
      <c r="A65" s="13"/>
      <c r="B65" s="230"/>
      <c r="C65" s="231"/>
      <c r="D65" s="232" t="s">
        <v>182</v>
      </c>
      <c r="E65" s="233"/>
      <c r="F65" s="233"/>
      <c r="G65" s="233"/>
      <c r="H65" s="233"/>
      <c r="I65" s="233"/>
      <c r="J65" s="234">
        <f>J212</f>
        <v>0</v>
      </c>
      <c r="K65" s="231"/>
      <c r="L65" s="23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9.92" customHeight="1">
      <c r="A66" s="13"/>
      <c r="B66" s="230"/>
      <c r="C66" s="231"/>
      <c r="D66" s="232" t="s">
        <v>228</v>
      </c>
      <c r="E66" s="233"/>
      <c r="F66" s="233"/>
      <c r="G66" s="233"/>
      <c r="H66" s="233"/>
      <c r="I66" s="233"/>
      <c r="J66" s="234">
        <f>J225</f>
        <v>0</v>
      </c>
      <c r="K66" s="231"/>
      <c r="L66" s="23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Rekonstrukce chodníku a VO ul. Kubelkova - 1. etapa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132 - Uznatelné - Nové chodníky ul. Kubelkova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Česká Třebová</v>
      </c>
      <c r="G80" s="41"/>
      <c r="H80" s="41"/>
      <c r="I80" s="33" t="s">
        <v>23</v>
      </c>
      <c r="J80" s="73" t="str">
        <f>IF(J12="","",J12)</f>
        <v>30. 3. 2023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Česká Třebová</v>
      </c>
      <c r="G82" s="41"/>
      <c r="H82" s="41"/>
      <c r="I82" s="33" t="s">
        <v>33</v>
      </c>
      <c r="J82" s="37" t="str">
        <f>E21</f>
        <v>Prodin a.s.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72"/>
      <c r="B85" s="173"/>
      <c r="C85" s="174" t="s">
        <v>122</v>
      </c>
      <c r="D85" s="175" t="s">
        <v>61</v>
      </c>
      <c r="E85" s="175" t="s">
        <v>57</v>
      </c>
      <c r="F85" s="175" t="s">
        <v>58</v>
      </c>
      <c r="G85" s="175" t="s">
        <v>123</v>
      </c>
      <c r="H85" s="175" t="s">
        <v>124</v>
      </c>
      <c r="I85" s="175" t="s">
        <v>125</v>
      </c>
      <c r="J85" s="175" t="s">
        <v>118</v>
      </c>
      <c r="K85" s="176" t="s">
        <v>126</v>
      </c>
      <c r="L85" s="177"/>
      <c r="M85" s="93" t="s">
        <v>19</v>
      </c>
      <c r="N85" s="94" t="s">
        <v>46</v>
      </c>
      <c r="O85" s="94" t="s">
        <v>127</v>
      </c>
      <c r="P85" s="94" t="s">
        <v>128</v>
      </c>
      <c r="Q85" s="94" t="s">
        <v>129</v>
      </c>
      <c r="R85" s="94" t="s">
        <v>130</v>
      </c>
      <c r="S85" s="94" t="s">
        <v>131</v>
      </c>
      <c r="T85" s="95" t="s">
        <v>132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39"/>
      <c r="B86" s="40"/>
      <c r="C86" s="100" t="s">
        <v>133</v>
      </c>
      <c r="D86" s="41"/>
      <c r="E86" s="41"/>
      <c r="F86" s="41"/>
      <c r="G86" s="41"/>
      <c r="H86" s="41"/>
      <c r="I86" s="41"/>
      <c r="J86" s="178">
        <f>BK86</f>
        <v>0</v>
      </c>
      <c r="K86" s="41"/>
      <c r="L86" s="45"/>
      <c r="M86" s="96"/>
      <c r="N86" s="179"/>
      <c r="O86" s="97"/>
      <c r="P86" s="180">
        <f>P87</f>
        <v>0</v>
      </c>
      <c r="Q86" s="97"/>
      <c r="R86" s="180">
        <f>R87</f>
        <v>57.072570780000007</v>
      </c>
      <c r="S86" s="97"/>
      <c r="T86" s="181">
        <f>T87</f>
        <v>32.530000000000001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119</v>
      </c>
      <c r="BK86" s="182">
        <f>BK87</f>
        <v>0</v>
      </c>
    </row>
    <row r="87" s="11" customFormat="1" ht="25.92" customHeight="1">
      <c r="A87" s="11"/>
      <c r="B87" s="183"/>
      <c r="C87" s="184"/>
      <c r="D87" s="185" t="s">
        <v>75</v>
      </c>
      <c r="E87" s="186" t="s">
        <v>183</v>
      </c>
      <c r="F87" s="186" t="s">
        <v>184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P88+P142+P150+P155+P212+P225</f>
        <v>0</v>
      </c>
      <c r="Q87" s="191"/>
      <c r="R87" s="192">
        <f>R88+R142+R150+R155+R212+R225</f>
        <v>57.072570780000007</v>
      </c>
      <c r="S87" s="191"/>
      <c r="T87" s="193">
        <f>T88+T142+T150+T155+T212+T225</f>
        <v>32.530000000000001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84</v>
      </c>
      <c r="AT87" s="195" t="s">
        <v>75</v>
      </c>
      <c r="AU87" s="195" t="s">
        <v>76</v>
      </c>
      <c r="AY87" s="194" t="s">
        <v>137</v>
      </c>
      <c r="BK87" s="196">
        <f>BK88+BK142+BK150+BK155+BK212+BK225</f>
        <v>0</v>
      </c>
    </row>
    <row r="88" s="11" customFormat="1" ht="22.8" customHeight="1">
      <c r="A88" s="11"/>
      <c r="B88" s="183"/>
      <c r="C88" s="184"/>
      <c r="D88" s="185" t="s">
        <v>75</v>
      </c>
      <c r="E88" s="236" t="s">
        <v>84</v>
      </c>
      <c r="F88" s="236" t="s">
        <v>185</v>
      </c>
      <c r="G88" s="184"/>
      <c r="H88" s="184"/>
      <c r="I88" s="187"/>
      <c r="J88" s="237">
        <f>BK88</f>
        <v>0</v>
      </c>
      <c r="K88" s="184"/>
      <c r="L88" s="189"/>
      <c r="M88" s="190"/>
      <c r="N88" s="191"/>
      <c r="O88" s="191"/>
      <c r="P88" s="192">
        <f>SUM(P89:P141)</f>
        <v>0</v>
      </c>
      <c r="Q88" s="191"/>
      <c r="R88" s="192">
        <f>SUM(R89:R141)</f>
        <v>0.0011200000000000001</v>
      </c>
      <c r="S88" s="191"/>
      <c r="T88" s="193">
        <f>SUM(T89:T141)</f>
        <v>32.530000000000001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84</v>
      </c>
      <c r="AT88" s="195" t="s">
        <v>75</v>
      </c>
      <c r="AU88" s="195" t="s">
        <v>84</v>
      </c>
      <c r="AY88" s="194" t="s">
        <v>137</v>
      </c>
      <c r="BK88" s="196">
        <f>SUM(BK89:BK141)</f>
        <v>0</v>
      </c>
    </row>
    <row r="89" s="2" customFormat="1" ht="16.5" customHeight="1">
      <c r="A89" s="39"/>
      <c r="B89" s="40"/>
      <c r="C89" s="197" t="s">
        <v>84</v>
      </c>
      <c r="D89" s="197" t="s">
        <v>138</v>
      </c>
      <c r="E89" s="198" t="s">
        <v>238</v>
      </c>
      <c r="F89" s="199" t="s">
        <v>239</v>
      </c>
      <c r="G89" s="200" t="s">
        <v>233</v>
      </c>
      <c r="H89" s="201">
        <v>19</v>
      </c>
      <c r="I89" s="202"/>
      <c r="J89" s="203">
        <f>ROUND(I89*H89,2)</f>
        <v>0</v>
      </c>
      <c r="K89" s="199" t="s">
        <v>188</v>
      </c>
      <c r="L89" s="45"/>
      <c r="M89" s="204" t="s">
        <v>19</v>
      </c>
      <c r="N89" s="205" t="s">
        <v>47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0.26000000000000001</v>
      </c>
      <c r="T89" s="207">
        <f>S89*H89</f>
        <v>4.9400000000000004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156</v>
      </c>
      <c r="AT89" s="208" t="s">
        <v>138</v>
      </c>
      <c r="AU89" s="208" t="s">
        <v>86</v>
      </c>
      <c r="AY89" s="18" t="s">
        <v>137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84</v>
      </c>
      <c r="BK89" s="209">
        <f>ROUND(I89*H89,2)</f>
        <v>0</v>
      </c>
      <c r="BL89" s="18" t="s">
        <v>156</v>
      </c>
      <c r="BM89" s="208" t="s">
        <v>788</v>
      </c>
    </row>
    <row r="90" s="2" customFormat="1">
      <c r="A90" s="39"/>
      <c r="B90" s="40"/>
      <c r="C90" s="41"/>
      <c r="D90" s="210" t="s">
        <v>144</v>
      </c>
      <c r="E90" s="41"/>
      <c r="F90" s="211" t="s">
        <v>241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86</v>
      </c>
    </row>
    <row r="91" s="2" customFormat="1">
      <c r="A91" s="39"/>
      <c r="B91" s="40"/>
      <c r="C91" s="41"/>
      <c r="D91" s="238" t="s">
        <v>191</v>
      </c>
      <c r="E91" s="41"/>
      <c r="F91" s="239" t="s">
        <v>242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191</v>
      </c>
      <c r="AU91" s="18" t="s">
        <v>86</v>
      </c>
    </row>
    <row r="92" s="12" customFormat="1">
      <c r="A92" s="12"/>
      <c r="B92" s="215"/>
      <c r="C92" s="216"/>
      <c r="D92" s="210" t="s">
        <v>145</v>
      </c>
      <c r="E92" s="217" t="s">
        <v>19</v>
      </c>
      <c r="F92" s="218" t="s">
        <v>789</v>
      </c>
      <c r="G92" s="216"/>
      <c r="H92" s="219">
        <v>19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5" t="s">
        <v>145</v>
      </c>
      <c r="AU92" s="225" t="s">
        <v>86</v>
      </c>
      <c r="AV92" s="12" t="s">
        <v>86</v>
      </c>
      <c r="AW92" s="12" t="s">
        <v>37</v>
      </c>
      <c r="AX92" s="12" t="s">
        <v>84</v>
      </c>
      <c r="AY92" s="225" t="s">
        <v>137</v>
      </c>
    </row>
    <row r="93" s="2" customFormat="1" ht="16.5" customHeight="1">
      <c r="A93" s="39"/>
      <c r="B93" s="40"/>
      <c r="C93" s="197" t="s">
        <v>86</v>
      </c>
      <c r="D93" s="197" t="s">
        <v>138</v>
      </c>
      <c r="E93" s="198" t="s">
        <v>250</v>
      </c>
      <c r="F93" s="199" t="s">
        <v>251</v>
      </c>
      <c r="G93" s="200" t="s">
        <v>233</v>
      </c>
      <c r="H93" s="201">
        <v>43</v>
      </c>
      <c r="I93" s="202"/>
      <c r="J93" s="203">
        <f>ROUND(I93*H93,2)</f>
        <v>0</v>
      </c>
      <c r="K93" s="199" t="s">
        <v>188</v>
      </c>
      <c r="L93" s="45"/>
      <c r="M93" s="204" t="s">
        <v>19</v>
      </c>
      <c r="N93" s="205" t="s">
        <v>47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0.28999999999999998</v>
      </c>
      <c r="T93" s="207">
        <f>S93*H93</f>
        <v>12.469999999999999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156</v>
      </c>
      <c r="AT93" s="208" t="s">
        <v>138</v>
      </c>
      <c r="AU93" s="208" t="s">
        <v>86</v>
      </c>
      <c r="AY93" s="18" t="s">
        <v>137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84</v>
      </c>
      <c r="BK93" s="209">
        <f>ROUND(I93*H93,2)</f>
        <v>0</v>
      </c>
      <c r="BL93" s="18" t="s">
        <v>156</v>
      </c>
      <c r="BM93" s="208" t="s">
        <v>790</v>
      </c>
    </row>
    <row r="94" s="2" customFormat="1">
      <c r="A94" s="39"/>
      <c r="B94" s="40"/>
      <c r="C94" s="41"/>
      <c r="D94" s="210" t="s">
        <v>144</v>
      </c>
      <c r="E94" s="41"/>
      <c r="F94" s="211" t="s">
        <v>253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86</v>
      </c>
    </row>
    <row r="95" s="2" customFormat="1">
      <c r="A95" s="39"/>
      <c r="B95" s="40"/>
      <c r="C95" s="41"/>
      <c r="D95" s="238" t="s">
        <v>191</v>
      </c>
      <c r="E95" s="41"/>
      <c r="F95" s="239" t="s">
        <v>254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191</v>
      </c>
      <c r="AU95" s="18" t="s">
        <v>86</v>
      </c>
    </row>
    <row r="96" s="12" customFormat="1">
      <c r="A96" s="12"/>
      <c r="B96" s="215"/>
      <c r="C96" s="216"/>
      <c r="D96" s="210" t="s">
        <v>145</v>
      </c>
      <c r="E96" s="217" t="s">
        <v>19</v>
      </c>
      <c r="F96" s="218" t="s">
        <v>791</v>
      </c>
      <c r="G96" s="216"/>
      <c r="H96" s="219">
        <v>43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5" t="s">
        <v>145</v>
      </c>
      <c r="AU96" s="225" t="s">
        <v>86</v>
      </c>
      <c r="AV96" s="12" t="s">
        <v>86</v>
      </c>
      <c r="AW96" s="12" t="s">
        <v>37</v>
      </c>
      <c r="AX96" s="12" t="s">
        <v>84</v>
      </c>
      <c r="AY96" s="225" t="s">
        <v>137</v>
      </c>
    </row>
    <row r="97" s="2" customFormat="1" ht="16.5" customHeight="1">
      <c r="A97" s="39"/>
      <c r="B97" s="40"/>
      <c r="C97" s="197" t="s">
        <v>151</v>
      </c>
      <c r="D97" s="197" t="s">
        <v>138</v>
      </c>
      <c r="E97" s="198" t="s">
        <v>271</v>
      </c>
      <c r="F97" s="199" t="s">
        <v>272</v>
      </c>
      <c r="G97" s="200" t="s">
        <v>233</v>
      </c>
      <c r="H97" s="201">
        <v>24</v>
      </c>
      <c r="I97" s="202"/>
      <c r="J97" s="203">
        <f>ROUND(I97*H97,2)</f>
        <v>0</v>
      </c>
      <c r="K97" s="199" t="s">
        <v>188</v>
      </c>
      <c r="L97" s="45"/>
      <c r="M97" s="204" t="s">
        <v>19</v>
      </c>
      <c r="N97" s="205" t="s">
        <v>47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0.63</v>
      </c>
      <c r="T97" s="207">
        <f>S97*H97</f>
        <v>15.120000000000001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156</v>
      </c>
      <c r="AT97" s="208" t="s">
        <v>138</v>
      </c>
      <c r="AU97" s="208" t="s">
        <v>86</v>
      </c>
      <c r="AY97" s="18" t="s">
        <v>137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84</v>
      </c>
      <c r="BK97" s="209">
        <f>ROUND(I97*H97,2)</f>
        <v>0</v>
      </c>
      <c r="BL97" s="18" t="s">
        <v>156</v>
      </c>
      <c r="BM97" s="208" t="s">
        <v>792</v>
      </c>
    </row>
    <row r="98" s="2" customFormat="1">
      <c r="A98" s="39"/>
      <c r="B98" s="40"/>
      <c r="C98" s="41"/>
      <c r="D98" s="210" t="s">
        <v>144</v>
      </c>
      <c r="E98" s="41"/>
      <c r="F98" s="211" t="s">
        <v>274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86</v>
      </c>
    </row>
    <row r="99" s="2" customFormat="1">
      <c r="A99" s="39"/>
      <c r="B99" s="40"/>
      <c r="C99" s="41"/>
      <c r="D99" s="238" t="s">
        <v>191</v>
      </c>
      <c r="E99" s="41"/>
      <c r="F99" s="239" t="s">
        <v>275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191</v>
      </c>
      <c r="AU99" s="18" t="s">
        <v>86</v>
      </c>
    </row>
    <row r="100" s="12" customFormat="1">
      <c r="A100" s="12"/>
      <c r="B100" s="215"/>
      <c r="C100" s="216"/>
      <c r="D100" s="210" t="s">
        <v>145</v>
      </c>
      <c r="E100" s="217" t="s">
        <v>19</v>
      </c>
      <c r="F100" s="218" t="s">
        <v>793</v>
      </c>
      <c r="G100" s="216"/>
      <c r="H100" s="219">
        <v>24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5" t="s">
        <v>145</v>
      </c>
      <c r="AU100" s="225" t="s">
        <v>86</v>
      </c>
      <c r="AV100" s="12" t="s">
        <v>86</v>
      </c>
      <c r="AW100" s="12" t="s">
        <v>37</v>
      </c>
      <c r="AX100" s="12" t="s">
        <v>84</v>
      </c>
      <c r="AY100" s="225" t="s">
        <v>137</v>
      </c>
    </row>
    <row r="101" s="2" customFormat="1" ht="16.5" customHeight="1">
      <c r="A101" s="39"/>
      <c r="B101" s="40"/>
      <c r="C101" s="197" t="s">
        <v>156</v>
      </c>
      <c r="D101" s="197" t="s">
        <v>138</v>
      </c>
      <c r="E101" s="198" t="s">
        <v>286</v>
      </c>
      <c r="F101" s="199" t="s">
        <v>287</v>
      </c>
      <c r="G101" s="200" t="s">
        <v>233</v>
      </c>
      <c r="H101" s="201">
        <v>76</v>
      </c>
      <c r="I101" s="202"/>
      <c r="J101" s="203">
        <f>ROUND(I101*H101,2)</f>
        <v>0</v>
      </c>
      <c r="K101" s="199" t="s">
        <v>188</v>
      </c>
      <c r="L101" s="45"/>
      <c r="M101" s="204" t="s">
        <v>19</v>
      </c>
      <c r="N101" s="205" t="s">
        <v>47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156</v>
      </c>
      <c r="AT101" s="208" t="s">
        <v>138</v>
      </c>
      <c r="AU101" s="208" t="s">
        <v>86</v>
      </c>
      <c r="AY101" s="18" t="s">
        <v>137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84</v>
      </c>
      <c r="BK101" s="209">
        <f>ROUND(I101*H101,2)</f>
        <v>0</v>
      </c>
      <c r="BL101" s="18" t="s">
        <v>156</v>
      </c>
      <c r="BM101" s="208" t="s">
        <v>794</v>
      </c>
    </row>
    <row r="102" s="2" customFormat="1">
      <c r="A102" s="39"/>
      <c r="B102" s="40"/>
      <c r="C102" s="41"/>
      <c r="D102" s="210" t="s">
        <v>144</v>
      </c>
      <c r="E102" s="41"/>
      <c r="F102" s="211" t="s">
        <v>289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86</v>
      </c>
    </row>
    <row r="103" s="2" customFormat="1">
      <c r="A103" s="39"/>
      <c r="B103" s="40"/>
      <c r="C103" s="41"/>
      <c r="D103" s="238" t="s">
        <v>191</v>
      </c>
      <c r="E103" s="41"/>
      <c r="F103" s="239" t="s">
        <v>290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191</v>
      </c>
      <c r="AU103" s="18" t="s">
        <v>86</v>
      </c>
    </row>
    <row r="104" s="12" customFormat="1">
      <c r="A104" s="12"/>
      <c r="B104" s="215"/>
      <c r="C104" s="216"/>
      <c r="D104" s="210" t="s">
        <v>145</v>
      </c>
      <c r="E104" s="217" t="s">
        <v>19</v>
      </c>
      <c r="F104" s="218" t="s">
        <v>795</v>
      </c>
      <c r="G104" s="216"/>
      <c r="H104" s="219">
        <v>76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5" t="s">
        <v>145</v>
      </c>
      <c r="AU104" s="225" t="s">
        <v>86</v>
      </c>
      <c r="AV104" s="12" t="s">
        <v>86</v>
      </c>
      <c r="AW104" s="12" t="s">
        <v>37</v>
      </c>
      <c r="AX104" s="12" t="s">
        <v>84</v>
      </c>
      <c r="AY104" s="225" t="s">
        <v>137</v>
      </c>
    </row>
    <row r="105" s="2" customFormat="1" ht="21.75" customHeight="1">
      <c r="A105" s="39"/>
      <c r="B105" s="40"/>
      <c r="C105" s="197" t="s">
        <v>136</v>
      </c>
      <c r="D105" s="197" t="s">
        <v>138</v>
      </c>
      <c r="E105" s="198" t="s">
        <v>293</v>
      </c>
      <c r="F105" s="199" t="s">
        <v>294</v>
      </c>
      <c r="G105" s="200" t="s">
        <v>295</v>
      </c>
      <c r="H105" s="201">
        <v>17.859999999999999</v>
      </c>
      <c r="I105" s="202"/>
      <c r="J105" s="203">
        <f>ROUND(I105*H105,2)</f>
        <v>0</v>
      </c>
      <c r="K105" s="199" t="s">
        <v>188</v>
      </c>
      <c r="L105" s="45"/>
      <c r="M105" s="204" t="s">
        <v>19</v>
      </c>
      <c r="N105" s="205" t="s">
        <v>47</v>
      </c>
      <c r="O105" s="8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156</v>
      </c>
      <c r="AT105" s="208" t="s">
        <v>138</v>
      </c>
      <c r="AU105" s="208" t="s">
        <v>86</v>
      </c>
      <c r="AY105" s="18" t="s">
        <v>137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84</v>
      </c>
      <c r="BK105" s="209">
        <f>ROUND(I105*H105,2)</f>
        <v>0</v>
      </c>
      <c r="BL105" s="18" t="s">
        <v>156</v>
      </c>
      <c r="BM105" s="208" t="s">
        <v>796</v>
      </c>
    </row>
    <row r="106" s="2" customFormat="1">
      <c r="A106" s="39"/>
      <c r="B106" s="40"/>
      <c r="C106" s="41"/>
      <c r="D106" s="210" t="s">
        <v>144</v>
      </c>
      <c r="E106" s="41"/>
      <c r="F106" s="211" t="s">
        <v>297</v>
      </c>
      <c r="G106" s="41"/>
      <c r="H106" s="41"/>
      <c r="I106" s="212"/>
      <c r="J106" s="41"/>
      <c r="K106" s="41"/>
      <c r="L106" s="45"/>
      <c r="M106" s="213"/>
      <c r="N106" s="21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86</v>
      </c>
    </row>
    <row r="107" s="2" customFormat="1">
      <c r="A107" s="39"/>
      <c r="B107" s="40"/>
      <c r="C107" s="41"/>
      <c r="D107" s="238" t="s">
        <v>191</v>
      </c>
      <c r="E107" s="41"/>
      <c r="F107" s="239" t="s">
        <v>298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191</v>
      </c>
      <c r="AU107" s="18" t="s">
        <v>86</v>
      </c>
    </row>
    <row r="108" s="15" customFormat="1">
      <c r="A108" s="15"/>
      <c r="B108" s="255"/>
      <c r="C108" s="256"/>
      <c r="D108" s="210" t="s">
        <v>145</v>
      </c>
      <c r="E108" s="257" t="s">
        <v>19</v>
      </c>
      <c r="F108" s="258" t="s">
        <v>299</v>
      </c>
      <c r="G108" s="256"/>
      <c r="H108" s="257" t="s">
        <v>19</v>
      </c>
      <c r="I108" s="259"/>
      <c r="J108" s="256"/>
      <c r="K108" s="256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145</v>
      </c>
      <c r="AU108" s="264" t="s">
        <v>86</v>
      </c>
      <c r="AV108" s="15" t="s">
        <v>84</v>
      </c>
      <c r="AW108" s="15" t="s">
        <v>37</v>
      </c>
      <c r="AX108" s="15" t="s">
        <v>76</v>
      </c>
      <c r="AY108" s="264" t="s">
        <v>137</v>
      </c>
    </row>
    <row r="109" s="12" customFormat="1">
      <c r="A109" s="12"/>
      <c r="B109" s="215"/>
      <c r="C109" s="216"/>
      <c r="D109" s="210" t="s">
        <v>145</v>
      </c>
      <c r="E109" s="217" t="s">
        <v>19</v>
      </c>
      <c r="F109" s="218" t="s">
        <v>797</v>
      </c>
      <c r="G109" s="216"/>
      <c r="H109" s="219">
        <v>1.8999999999999999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5" t="s">
        <v>145</v>
      </c>
      <c r="AU109" s="225" t="s">
        <v>86</v>
      </c>
      <c r="AV109" s="12" t="s">
        <v>86</v>
      </c>
      <c r="AW109" s="12" t="s">
        <v>37</v>
      </c>
      <c r="AX109" s="12" t="s">
        <v>76</v>
      </c>
      <c r="AY109" s="225" t="s">
        <v>137</v>
      </c>
    </row>
    <row r="110" s="12" customFormat="1">
      <c r="A110" s="12"/>
      <c r="B110" s="215"/>
      <c r="C110" s="216"/>
      <c r="D110" s="210" t="s">
        <v>145</v>
      </c>
      <c r="E110" s="217" t="s">
        <v>19</v>
      </c>
      <c r="F110" s="218" t="s">
        <v>798</v>
      </c>
      <c r="G110" s="216"/>
      <c r="H110" s="219">
        <v>15.960000000000001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5" t="s">
        <v>145</v>
      </c>
      <c r="AU110" s="225" t="s">
        <v>86</v>
      </c>
      <c r="AV110" s="12" t="s">
        <v>86</v>
      </c>
      <c r="AW110" s="12" t="s">
        <v>37</v>
      </c>
      <c r="AX110" s="12" t="s">
        <v>76</v>
      </c>
      <c r="AY110" s="225" t="s">
        <v>137</v>
      </c>
    </row>
    <row r="111" s="14" customFormat="1">
      <c r="A111" s="14"/>
      <c r="B111" s="244"/>
      <c r="C111" s="245"/>
      <c r="D111" s="210" t="s">
        <v>145</v>
      </c>
      <c r="E111" s="246" t="s">
        <v>19</v>
      </c>
      <c r="F111" s="247" t="s">
        <v>257</v>
      </c>
      <c r="G111" s="245"/>
      <c r="H111" s="248">
        <v>17.859999999999999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145</v>
      </c>
      <c r="AU111" s="254" t="s">
        <v>86</v>
      </c>
      <c r="AV111" s="14" t="s">
        <v>156</v>
      </c>
      <c r="AW111" s="14" t="s">
        <v>37</v>
      </c>
      <c r="AX111" s="14" t="s">
        <v>84</v>
      </c>
      <c r="AY111" s="254" t="s">
        <v>137</v>
      </c>
    </row>
    <row r="112" s="2" customFormat="1" ht="16.5" customHeight="1">
      <c r="A112" s="39"/>
      <c r="B112" s="40"/>
      <c r="C112" s="197" t="s">
        <v>215</v>
      </c>
      <c r="D112" s="197" t="s">
        <v>138</v>
      </c>
      <c r="E112" s="198" t="s">
        <v>328</v>
      </c>
      <c r="F112" s="199" t="s">
        <v>329</v>
      </c>
      <c r="G112" s="200" t="s">
        <v>295</v>
      </c>
      <c r="H112" s="201">
        <v>17.859999999999999</v>
      </c>
      <c r="I112" s="202"/>
      <c r="J112" s="203">
        <f>ROUND(I112*H112,2)</f>
        <v>0</v>
      </c>
      <c r="K112" s="199" t="s">
        <v>188</v>
      </c>
      <c r="L112" s="45"/>
      <c r="M112" s="204" t="s">
        <v>19</v>
      </c>
      <c r="N112" s="205" t="s">
        <v>47</v>
      </c>
      <c r="O112" s="85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8" t="s">
        <v>156</v>
      </c>
      <c r="AT112" s="208" t="s">
        <v>138</v>
      </c>
      <c r="AU112" s="208" t="s">
        <v>86</v>
      </c>
      <c r="AY112" s="18" t="s">
        <v>137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84</v>
      </c>
      <c r="BK112" s="209">
        <f>ROUND(I112*H112,2)</f>
        <v>0</v>
      </c>
      <c r="BL112" s="18" t="s">
        <v>156</v>
      </c>
      <c r="BM112" s="208" t="s">
        <v>799</v>
      </c>
    </row>
    <row r="113" s="2" customFormat="1">
      <c r="A113" s="39"/>
      <c r="B113" s="40"/>
      <c r="C113" s="41"/>
      <c r="D113" s="210" t="s">
        <v>144</v>
      </c>
      <c r="E113" s="41"/>
      <c r="F113" s="211" t="s">
        <v>331</v>
      </c>
      <c r="G113" s="41"/>
      <c r="H113" s="41"/>
      <c r="I113" s="212"/>
      <c r="J113" s="41"/>
      <c r="K113" s="41"/>
      <c r="L113" s="45"/>
      <c r="M113" s="213"/>
      <c r="N113" s="21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86</v>
      </c>
    </row>
    <row r="114" s="2" customFormat="1">
      <c r="A114" s="39"/>
      <c r="B114" s="40"/>
      <c r="C114" s="41"/>
      <c r="D114" s="238" t="s">
        <v>191</v>
      </c>
      <c r="E114" s="41"/>
      <c r="F114" s="239" t="s">
        <v>332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191</v>
      </c>
      <c r="AU114" s="18" t="s">
        <v>86</v>
      </c>
    </row>
    <row r="115" s="15" customFormat="1">
      <c r="A115" s="15"/>
      <c r="B115" s="255"/>
      <c r="C115" s="256"/>
      <c r="D115" s="210" t="s">
        <v>145</v>
      </c>
      <c r="E115" s="257" t="s">
        <v>19</v>
      </c>
      <c r="F115" s="258" t="s">
        <v>299</v>
      </c>
      <c r="G115" s="256"/>
      <c r="H115" s="257" t="s">
        <v>19</v>
      </c>
      <c r="I115" s="259"/>
      <c r="J115" s="256"/>
      <c r="K115" s="256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145</v>
      </c>
      <c r="AU115" s="264" t="s">
        <v>86</v>
      </c>
      <c r="AV115" s="15" t="s">
        <v>84</v>
      </c>
      <c r="AW115" s="15" t="s">
        <v>37</v>
      </c>
      <c r="AX115" s="15" t="s">
        <v>76</v>
      </c>
      <c r="AY115" s="264" t="s">
        <v>137</v>
      </c>
    </row>
    <row r="116" s="12" customFormat="1">
      <c r="A116" s="12"/>
      <c r="B116" s="215"/>
      <c r="C116" s="216"/>
      <c r="D116" s="210" t="s">
        <v>145</v>
      </c>
      <c r="E116" s="217" t="s">
        <v>19</v>
      </c>
      <c r="F116" s="218" t="s">
        <v>797</v>
      </c>
      <c r="G116" s="216"/>
      <c r="H116" s="219">
        <v>1.8999999999999999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5" t="s">
        <v>145</v>
      </c>
      <c r="AU116" s="225" t="s">
        <v>86</v>
      </c>
      <c r="AV116" s="12" t="s">
        <v>86</v>
      </c>
      <c r="AW116" s="12" t="s">
        <v>37</v>
      </c>
      <c r="AX116" s="12" t="s">
        <v>76</v>
      </c>
      <c r="AY116" s="225" t="s">
        <v>137</v>
      </c>
    </row>
    <row r="117" s="12" customFormat="1">
      <c r="A117" s="12"/>
      <c r="B117" s="215"/>
      <c r="C117" s="216"/>
      <c r="D117" s="210" t="s">
        <v>145</v>
      </c>
      <c r="E117" s="217" t="s">
        <v>19</v>
      </c>
      <c r="F117" s="218" t="s">
        <v>798</v>
      </c>
      <c r="G117" s="216"/>
      <c r="H117" s="219">
        <v>15.960000000000001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5" t="s">
        <v>145</v>
      </c>
      <c r="AU117" s="225" t="s">
        <v>86</v>
      </c>
      <c r="AV117" s="12" t="s">
        <v>86</v>
      </c>
      <c r="AW117" s="12" t="s">
        <v>37</v>
      </c>
      <c r="AX117" s="12" t="s">
        <v>76</v>
      </c>
      <c r="AY117" s="225" t="s">
        <v>137</v>
      </c>
    </row>
    <row r="118" s="14" customFormat="1">
      <c r="A118" s="14"/>
      <c r="B118" s="244"/>
      <c r="C118" s="245"/>
      <c r="D118" s="210" t="s">
        <v>145</v>
      </c>
      <c r="E118" s="246" t="s">
        <v>19</v>
      </c>
      <c r="F118" s="247" t="s">
        <v>257</v>
      </c>
      <c r="G118" s="245"/>
      <c r="H118" s="248">
        <v>17.859999999999999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145</v>
      </c>
      <c r="AU118" s="254" t="s">
        <v>86</v>
      </c>
      <c r="AV118" s="14" t="s">
        <v>156</v>
      </c>
      <c r="AW118" s="14" t="s">
        <v>37</v>
      </c>
      <c r="AX118" s="14" t="s">
        <v>84</v>
      </c>
      <c r="AY118" s="254" t="s">
        <v>137</v>
      </c>
    </row>
    <row r="119" s="2" customFormat="1" ht="16.5" customHeight="1">
      <c r="A119" s="39"/>
      <c r="B119" s="40"/>
      <c r="C119" s="197" t="s">
        <v>270</v>
      </c>
      <c r="D119" s="197" t="s">
        <v>138</v>
      </c>
      <c r="E119" s="198" t="s">
        <v>333</v>
      </c>
      <c r="F119" s="199" t="s">
        <v>334</v>
      </c>
      <c r="G119" s="200" t="s">
        <v>295</v>
      </c>
      <c r="H119" s="201">
        <v>32</v>
      </c>
      <c r="I119" s="202"/>
      <c r="J119" s="203">
        <f>ROUND(I119*H119,2)</f>
        <v>0</v>
      </c>
      <c r="K119" s="199" t="s">
        <v>188</v>
      </c>
      <c r="L119" s="45"/>
      <c r="M119" s="204" t="s">
        <v>19</v>
      </c>
      <c r="N119" s="205" t="s">
        <v>47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156</v>
      </c>
      <c r="AT119" s="208" t="s">
        <v>138</v>
      </c>
      <c r="AU119" s="208" t="s">
        <v>86</v>
      </c>
      <c r="AY119" s="18" t="s">
        <v>137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84</v>
      </c>
      <c r="BK119" s="209">
        <f>ROUND(I119*H119,2)</f>
        <v>0</v>
      </c>
      <c r="BL119" s="18" t="s">
        <v>156</v>
      </c>
      <c r="BM119" s="208" t="s">
        <v>800</v>
      </c>
    </row>
    <row r="120" s="2" customFormat="1">
      <c r="A120" s="39"/>
      <c r="B120" s="40"/>
      <c r="C120" s="41"/>
      <c r="D120" s="210" t="s">
        <v>144</v>
      </c>
      <c r="E120" s="41"/>
      <c r="F120" s="211" t="s">
        <v>336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86</v>
      </c>
    </row>
    <row r="121" s="2" customFormat="1">
      <c r="A121" s="39"/>
      <c r="B121" s="40"/>
      <c r="C121" s="41"/>
      <c r="D121" s="238" t="s">
        <v>191</v>
      </c>
      <c r="E121" s="41"/>
      <c r="F121" s="239" t="s">
        <v>337</v>
      </c>
      <c r="G121" s="41"/>
      <c r="H121" s="41"/>
      <c r="I121" s="212"/>
      <c r="J121" s="41"/>
      <c r="K121" s="41"/>
      <c r="L121" s="45"/>
      <c r="M121" s="213"/>
      <c r="N121" s="21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191</v>
      </c>
      <c r="AU121" s="18" t="s">
        <v>86</v>
      </c>
    </row>
    <row r="122" s="15" customFormat="1">
      <c r="A122" s="15"/>
      <c r="B122" s="255"/>
      <c r="C122" s="256"/>
      <c r="D122" s="210" t="s">
        <v>145</v>
      </c>
      <c r="E122" s="257" t="s">
        <v>19</v>
      </c>
      <c r="F122" s="258" t="s">
        <v>801</v>
      </c>
      <c r="G122" s="256"/>
      <c r="H122" s="257" t="s">
        <v>19</v>
      </c>
      <c r="I122" s="259"/>
      <c r="J122" s="256"/>
      <c r="K122" s="256"/>
      <c r="L122" s="260"/>
      <c r="M122" s="261"/>
      <c r="N122" s="262"/>
      <c r="O122" s="262"/>
      <c r="P122" s="262"/>
      <c r="Q122" s="262"/>
      <c r="R122" s="262"/>
      <c r="S122" s="262"/>
      <c r="T122" s="26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4" t="s">
        <v>145</v>
      </c>
      <c r="AU122" s="264" t="s">
        <v>86</v>
      </c>
      <c r="AV122" s="15" t="s">
        <v>84</v>
      </c>
      <c r="AW122" s="15" t="s">
        <v>37</v>
      </c>
      <c r="AX122" s="15" t="s">
        <v>76</v>
      </c>
      <c r="AY122" s="264" t="s">
        <v>137</v>
      </c>
    </row>
    <row r="123" s="12" customFormat="1">
      <c r="A123" s="12"/>
      <c r="B123" s="215"/>
      <c r="C123" s="216"/>
      <c r="D123" s="210" t="s">
        <v>145</v>
      </c>
      <c r="E123" s="217" t="s">
        <v>19</v>
      </c>
      <c r="F123" s="218" t="s">
        <v>802</v>
      </c>
      <c r="G123" s="216"/>
      <c r="H123" s="219">
        <v>14.140000000000001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5" t="s">
        <v>145</v>
      </c>
      <c r="AU123" s="225" t="s">
        <v>86</v>
      </c>
      <c r="AV123" s="12" t="s">
        <v>86</v>
      </c>
      <c r="AW123" s="12" t="s">
        <v>37</v>
      </c>
      <c r="AX123" s="12" t="s">
        <v>76</v>
      </c>
      <c r="AY123" s="225" t="s">
        <v>137</v>
      </c>
    </row>
    <row r="124" s="12" customFormat="1">
      <c r="A124" s="12"/>
      <c r="B124" s="215"/>
      <c r="C124" s="216"/>
      <c r="D124" s="210" t="s">
        <v>145</v>
      </c>
      <c r="E124" s="217" t="s">
        <v>19</v>
      </c>
      <c r="F124" s="218" t="s">
        <v>803</v>
      </c>
      <c r="G124" s="216"/>
      <c r="H124" s="219">
        <v>17.859999999999999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5" t="s">
        <v>145</v>
      </c>
      <c r="AU124" s="225" t="s">
        <v>86</v>
      </c>
      <c r="AV124" s="12" t="s">
        <v>86</v>
      </c>
      <c r="AW124" s="12" t="s">
        <v>37</v>
      </c>
      <c r="AX124" s="12" t="s">
        <v>76</v>
      </c>
      <c r="AY124" s="225" t="s">
        <v>137</v>
      </c>
    </row>
    <row r="125" s="14" customFormat="1">
      <c r="A125" s="14"/>
      <c r="B125" s="244"/>
      <c r="C125" s="245"/>
      <c r="D125" s="210" t="s">
        <v>145</v>
      </c>
      <c r="E125" s="246" t="s">
        <v>19</v>
      </c>
      <c r="F125" s="247" t="s">
        <v>257</v>
      </c>
      <c r="G125" s="245"/>
      <c r="H125" s="248">
        <v>32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145</v>
      </c>
      <c r="AU125" s="254" t="s">
        <v>86</v>
      </c>
      <c r="AV125" s="14" t="s">
        <v>156</v>
      </c>
      <c r="AW125" s="14" t="s">
        <v>37</v>
      </c>
      <c r="AX125" s="14" t="s">
        <v>84</v>
      </c>
      <c r="AY125" s="254" t="s">
        <v>137</v>
      </c>
    </row>
    <row r="126" s="2" customFormat="1" ht="21.75" customHeight="1">
      <c r="A126" s="39"/>
      <c r="B126" s="40"/>
      <c r="C126" s="197" t="s">
        <v>278</v>
      </c>
      <c r="D126" s="197" t="s">
        <v>138</v>
      </c>
      <c r="E126" s="198" t="s">
        <v>341</v>
      </c>
      <c r="F126" s="199" t="s">
        <v>342</v>
      </c>
      <c r="G126" s="200" t="s">
        <v>233</v>
      </c>
      <c r="H126" s="201">
        <v>32</v>
      </c>
      <c r="I126" s="202"/>
      <c r="J126" s="203">
        <f>ROUND(I126*H126,2)</f>
        <v>0</v>
      </c>
      <c r="K126" s="199" t="s">
        <v>188</v>
      </c>
      <c r="L126" s="45"/>
      <c r="M126" s="204" t="s">
        <v>19</v>
      </c>
      <c r="N126" s="205" t="s">
        <v>47</v>
      </c>
      <c r="O126" s="85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8" t="s">
        <v>156</v>
      </c>
      <c r="AT126" s="208" t="s">
        <v>138</v>
      </c>
      <c r="AU126" s="208" t="s">
        <v>86</v>
      </c>
      <c r="AY126" s="18" t="s">
        <v>137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8" t="s">
        <v>84</v>
      </c>
      <c r="BK126" s="209">
        <f>ROUND(I126*H126,2)</f>
        <v>0</v>
      </c>
      <c r="BL126" s="18" t="s">
        <v>156</v>
      </c>
      <c r="BM126" s="208" t="s">
        <v>804</v>
      </c>
    </row>
    <row r="127" s="2" customFormat="1">
      <c r="A127" s="39"/>
      <c r="B127" s="40"/>
      <c r="C127" s="41"/>
      <c r="D127" s="210" t="s">
        <v>144</v>
      </c>
      <c r="E127" s="41"/>
      <c r="F127" s="211" t="s">
        <v>344</v>
      </c>
      <c r="G127" s="41"/>
      <c r="H127" s="41"/>
      <c r="I127" s="212"/>
      <c r="J127" s="41"/>
      <c r="K127" s="41"/>
      <c r="L127" s="45"/>
      <c r="M127" s="213"/>
      <c r="N127" s="214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86</v>
      </c>
    </row>
    <row r="128" s="2" customFormat="1">
      <c r="A128" s="39"/>
      <c r="B128" s="40"/>
      <c r="C128" s="41"/>
      <c r="D128" s="238" t="s">
        <v>191</v>
      </c>
      <c r="E128" s="41"/>
      <c r="F128" s="239" t="s">
        <v>345</v>
      </c>
      <c r="G128" s="41"/>
      <c r="H128" s="41"/>
      <c r="I128" s="212"/>
      <c r="J128" s="41"/>
      <c r="K128" s="41"/>
      <c r="L128" s="45"/>
      <c r="M128" s="213"/>
      <c r="N128" s="21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191</v>
      </c>
      <c r="AU128" s="18" t="s">
        <v>86</v>
      </c>
    </row>
    <row r="129" s="15" customFormat="1">
      <c r="A129" s="15"/>
      <c r="B129" s="255"/>
      <c r="C129" s="256"/>
      <c r="D129" s="210" t="s">
        <v>145</v>
      </c>
      <c r="E129" s="257" t="s">
        <v>19</v>
      </c>
      <c r="F129" s="258" t="s">
        <v>346</v>
      </c>
      <c r="G129" s="256"/>
      <c r="H129" s="257" t="s">
        <v>19</v>
      </c>
      <c r="I129" s="259"/>
      <c r="J129" s="256"/>
      <c r="K129" s="256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145</v>
      </c>
      <c r="AU129" s="264" t="s">
        <v>86</v>
      </c>
      <c r="AV129" s="15" t="s">
        <v>84</v>
      </c>
      <c r="AW129" s="15" t="s">
        <v>37</v>
      </c>
      <c r="AX129" s="15" t="s">
        <v>76</v>
      </c>
      <c r="AY129" s="264" t="s">
        <v>137</v>
      </c>
    </row>
    <row r="130" s="12" customFormat="1">
      <c r="A130" s="12"/>
      <c r="B130" s="215"/>
      <c r="C130" s="216"/>
      <c r="D130" s="210" t="s">
        <v>145</v>
      </c>
      <c r="E130" s="217" t="s">
        <v>19</v>
      </c>
      <c r="F130" s="218" t="s">
        <v>449</v>
      </c>
      <c r="G130" s="216"/>
      <c r="H130" s="219">
        <v>32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5" t="s">
        <v>145</v>
      </c>
      <c r="AU130" s="225" t="s">
        <v>86</v>
      </c>
      <c r="AV130" s="12" t="s">
        <v>86</v>
      </c>
      <c r="AW130" s="12" t="s">
        <v>37</v>
      </c>
      <c r="AX130" s="12" t="s">
        <v>84</v>
      </c>
      <c r="AY130" s="225" t="s">
        <v>137</v>
      </c>
    </row>
    <row r="131" s="2" customFormat="1" ht="16.5" customHeight="1">
      <c r="A131" s="39"/>
      <c r="B131" s="40"/>
      <c r="C131" s="265" t="s">
        <v>213</v>
      </c>
      <c r="D131" s="265" t="s">
        <v>349</v>
      </c>
      <c r="E131" s="266" t="s">
        <v>350</v>
      </c>
      <c r="F131" s="267" t="s">
        <v>351</v>
      </c>
      <c r="G131" s="268" t="s">
        <v>352</v>
      </c>
      <c r="H131" s="269">
        <v>1.1200000000000001</v>
      </c>
      <c r="I131" s="270"/>
      <c r="J131" s="271">
        <f>ROUND(I131*H131,2)</f>
        <v>0</v>
      </c>
      <c r="K131" s="267" t="s">
        <v>188</v>
      </c>
      <c r="L131" s="272"/>
      <c r="M131" s="273" t="s">
        <v>19</v>
      </c>
      <c r="N131" s="274" t="s">
        <v>47</v>
      </c>
      <c r="O131" s="85"/>
      <c r="P131" s="206">
        <f>O131*H131</f>
        <v>0</v>
      </c>
      <c r="Q131" s="206">
        <v>0.001</v>
      </c>
      <c r="R131" s="206">
        <f>Q131*H131</f>
        <v>0.0011200000000000001</v>
      </c>
      <c r="S131" s="206">
        <v>0</v>
      </c>
      <c r="T131" s="2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8" t="s">
        <v>278</v>
      </c>
      <c r="AT131" s="208" t="s">
        <v>349</v>
      </c>
      <c r="AU131" s="208" t="s">
        <v>86</v>
      </c>
      <c r="AY131" s="18" t="s">
        <v>137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84</v>
      </c>
      <c r="BK131" s="209">
        <f>ROUND(I131*H131,2)</f>
        <v>0</v>
      </c>
      <c r="BL131" s="18" t="s">
        <v>156</v>
      </c>
      <c r="BM131" s="208" t="s">
        <v>805</v>
      </c>
    </row>
    <row r="132" s="2" customFormat="1">
      <c r="A132" s="39"/>
      <c r="B132" s="40"/>
      <c r="C132" s="41"/>
      <c r="D132" s="210" t="s">
        <v>144</v>
      </c>
      <c r="E132" s="41"/>
      <c r="F132" s="211" t="s">
        <v>351</v>
      </c>
      <c r="G132" s="41"/>
      <c r="H132" s="41"/>
      <c r="I132" s="212"/>
      <c r="J132" s="41"/>
      <c r="K132" s="41"/>
      <c r="L132" s="45"/>
      <c r="M132" s="213"/>
      <c r="N132" s="21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86</v>
      </c>
    </row>
    <row r="133" s="12" customFormat="1">
      <c r="A133" s="12"/>
      <c r="B133" s="215"/>
      <c r="C133" s="216"/>
      <c r="D133" s="210" t="s">
        <v>145</v>
      </c>
      <c r="E133" s="217" t="s">
        <v>19</v>
      </c>
      <c r="F133" s="218" t="s">
        <v>806</v>
      </c>
      <c r="G133" s="216"/>
      <c r="H133" s="219">
        <v>1.1200000000000001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5" t="s">
        <v>145</v>
      </c>
      <c r="AU133" s="225" t="s">
        <v>86</v>
      </c>
      <c r="AV133" s="12" t="s">
        <v>86</v>
      </c>
      <c r="AW133" s="12" t="s">
        <v>37</v>
      </c>
      <c r="AX133" s="12" t="s">
        <v>84</v>
      </c>
      <c r="AY133" s="225" t="s">
        <v>137</v>
      </c>
    </row>
    <row r="134" s="2" customFormat="1" ht="16.5" customHeight="1">
      <c r="A134" s="39"/>
      <c r="B134" s="40"/>
      <c r="C134" s="197" t="s">
        <v>292</v>
      </c>
      <c r="D134" s="197" t="s">
        <v>138</v>
      </c>
      <c r="E134" s="198" t="s">
        <v>356</v>
      </c>
      <c r="F134" s="199" t="s">
        <v>357</v>
      </c>
      <c r="G134" s="200" t="s">
        <v>233</v>
      </c>
      <c r="H134" s="201">
        <v>32</v>
      </c>
      <c r="I134" s="202"/>
      <c r="J134" s="203">
        <f>ROUND(I134*H134,2)</f>
        <v>0</v>
      </c>
      <c r="K134" s="199" t="s">
        <v>188</v>
      </c>
      <c r="L134" s="45"/>
      <c r="M134" s="204" t="s">
        <v>19</v>
      </c>
      <c r="N134" s="205" t="s">
        <v>47</v>
      </c>
      <c r="O134" s="85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8" t="s">
        <v>156</v>
      </c>
      <c r="AT134" s="208" t="s">
        <v>138</v>
      </c>
      <c r="AU134" s="208" t="s">
        <v>86</v>
      </c>
      <c r="AY134" s="18" t="s">
        <v>137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84</v>
      </c>
      <c r="BK134" s="209">
        <f>ROUND(I134*H134,2)</f>
        <v>0</v>
      </c>
      <c r="BL134" s="18" t="s">
        <v>156</v>
      </c>
      <c r="BM134" s="208" t="s">
        <v>807</v>
      </c>
    </row>
    <row r="135" s="2" customFormat="1">
      <c r="A135" s="39"/>
      <c r="B135" s="40"/>
      <c r="C135" s="41"/>
      <c r="D135" s="210" t="s">
        <v>144</v>
      </c>
      <c r="E135" s="41"/>
      <c r="F135" s="211" t="s">
        <v>359</v>
      </c>
      <c r="G135" s="41"/>
      <c r="H135" s="41"/>
      <c r="I135" s="212"/>
      <c r="J135" s="41"/>
      <c r="K135" s="41"/>
      <c r="L135" s="45"/>
      <c r="M135" s="213"/>
      <c r="N135" s="214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86</v>
      </c>
    </row>
    <row r="136" s="2" customFormat="1">
      <c r="A136" s="39"/>
      <c r="B136" s="40"/>
      <c r="C136" s="41"/>
      <c r="D136" s="238" t="s">
        <v>191</v>
      </c>
      <c r="E136" s="41"/>
      <c r="F136" s="239" t="s">
        <v>360</v>
      </c>
      <c r="G136" s="41"/>
      <c r="H136" s="41"/>
      <c r="I136" s="212"/>
      <c r="J136" s="41"/>
      <c r="K136" s="41"/>
      <c r="L136" s="45"/>
      <c r="M136" s="213"/>
      <c r="N136" s="21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191</v>
      </c>
      <c r="AU136" s="18" t="s">
        <v>86</v>
      </c>
    </row>
    <row r="137" s="12" customFormat="1">
      <c r="A137" s="12"/>
      <c r="B137" s="215"/>
      <c r="C137" s="216"/>
      <c r="D137" s="210" t="s">
        <v>145</v>
      </c>
      <c r="E137" s="217" t="s">
        <v>19</v>
      </c>
      <c r="F137" s="218" t="s">
        <v>449</v>
      </c>
      <c r="G137" s="216"/>
      <c r="H137" s="219">
        <v>32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5" t="s">
        <v>145</v>
      </c>
      <c r="AU137" s="225" t="s">
        <v>86</v>
      </c>
      <c r="AV137" s="12" t="s">
        <v>86</v>
      </c>
      <c r="AW137" s="12" t="s">
        <v>37</v>
      </c>
      <c r="AX137" s="12" t="s">
        <v>84</v>
      </c>
      <c r="AY137" s="225" t="s">
        <v>137</v>
      </c>
    </row>
    <row r="138" s="2" customFormat="1" ht="16.5" customHeight="1">
      <c r="A138" s="39"/>
      <c r="B138" s="40"/>
      <c r="C138" s="197" t="s">
        <v>304</v>
      </c>
      <c r="D138" s="197" t="s">
        <v>138</v>
      </c>
      <c r="E138" s="198" t="s">
        <v>362</v>
      </c>
      <c r="F138" s="199" t="s">
        <v>363</v>
      </c>
      <c r="G138" s="200" t="s">
        <v>233</v>
      </c>
      <c r="H138" s="201">
        <v>100.3</v>
      </c>
      <c r="I138" s="202"/>
      <c r="J138" s="203">
        <f>ROUND(I138*H138,2)</f>
        <v>0</v>
      </c>
      <c r="K138" s="199" t="s">
        <v>188</v>
      </c>
      <c r="L138" s="45"/>
      <c r="M138" s="204" t="s">
        <v>19</v>
      </c>
      <c r="N138" s="205" t="s">
        <v>47</v>
      </c>
      <c r="O138" s="85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8" t="s">
        <v>156</v>
      </c>
      <c r="AT138" s="208" t="s">
        <v>138</v>
      </c>
      <c r="AU138" s="208" t="s">
        <v>86</v>
      </c>
      <c r="AY138" s="18" t="s">
        <v>137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8" t="s">
        <v>84</v>
      </c>
      <c r="BK138" s="209">
        <f>ROUND(I138*H138,2)</f>
        <v>0</v>
      </c>
      <c r="BL138" s="18" t="s">
        <v>156</v>
      </c>
      <c r="BM138" s="208" t="s">
        <v>808</v>
      </c>
    </row>
    <row r="139" s="2" customFormat="1">
      <c r="A139" s="39"/>
      <c r="B139" s="40"/>
      <c r="C139" s="41"/>
      <c r="D139" s="210" t="s">
        <v>144</v>
      </c>
      <c r="E139" s="41"/>
      <c r="F139" s="211" t="s">
        <v>365</v>
      </c>
      <c r="G139" s="41"/>
      <c r="H139" s="41"/>
      <c r="I139" s="212"/>
      <c r="J139" s="41"/>
      <c r="K139" s="41"/>
      <c r="L139" s="45"/>
      <c r="M139" s="213"/>
      <c r="N139" s="214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86</v>
      </c>
    </row>
    <row r="140" s="2" customFormat="1">
      <c r="A140" s="39"/>
      <c r="B140" s="40"/>
      <c r="C140" s="41"/>
      <c r="D140" s="238" t="s">
        <v>191</v>
      </c>
      <c r="E140" s="41"/>
      <c r="F140" s="239" t="s">
        <v>366</v>
      </c>
      <c r="G140" s="41"/>
      <c r="H140" s="41"/>
      <c r="I140" s="212"/>
      <c r="J140" s="41"/>
      <c r="K140" s="41"/>
      <c r="L140" s="45"/>
      <c r="M140" s="213"/>
      <c r="N140" s="214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191</v>
      </c>
      <c r="AU140" s="18" t="s">
        <v>86</v>
      </c>
    </row>
    <row r="141" s="12" customFormat="1">
      <c r="A141" s="12"/>
      <c r="B141" s="215"/>
      <c r="C141" s="216"/>
      <c r="D141" s="210" t="s">
        <v>145</v>
      </c>
      <c r="E141" s="217" t="s">
        <v>19</v>
      </c>
      <c r="F141" s="218" t="s">
        <v>809</v>
      </c>
      <c r="G141" s="216"/>
      <c r="H141" s="219">
        <v>100.3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5" t="s">
        <v>145</v>
      </c>
      <c r="AU141" s="225" t="s">
        <v>86</v>
      </c>
      <c r="AV141" s="12" t="s">
        <v>86</v>
      </c>
      <c r="AW141" s="12" t="s">
        <v>37</v>
      </c>
      <c r="AX141" s="12" t="s">
        <v>84</v>
      </c>
      <c r="AY141" s="225" t="s">
        <v>137</v>
      </c>
    </row>
    <row r="142" s="11" customFormat="1" ht="22.8" customHeight="1">
      <c r="A142" s="11"/>
      <c r="B142" s="183"/>
      <c r="C142" s="184"/>
      <c r="D142" s="185" t="s">
        <v>75</v>
      </c>
      <c r="E142" s="236" t="s">
        <v>86</v>
      </c>
      <c r="F142" s="236" t="s">
        <v>374</v>
      </c>
      <c r="G142" s="184"/>
      <c r="H142" s="184"/>
      <c r="I142" s="187"/>
      <c r="J142" s="237">
        <f>BK142</f>
        <v>0</v>
      </c>
      <c r="K142" s="184"/>
      <c r="L142" s="189"/>
      <c r="M142" s="190"/>
      <c r="N142" s="191"/>
      <c r="O142" s="191"/>
      <c r="P142" s="192">
        <f>SUM(P143:P149)</f>
        <v>0</v>
      </c>
      <c r="Q142" s="191"/>
      <c r="R142" s="192">
        <f>SUM(R143:R149)</f>
        <v>0.040019699999999991</v>
      </c>
      <c r="S142" s="191"/>
      <c r="T142" s="193">
        <f>SUM(T143:T149)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94" t="s">
        <v>84</v>
      </c>
      <c r="AT142" s="195" t="s">
        <v>75</v>
      </c>
      <c r="AU142" s="195" t="s">
        <v>84</v>
      </c>
      <c r="AY142" s="194" t="s">
        <v>137</v>
      </c>
      <c r="BK142" s="196">
        <f>SUM(BK143:BK149)</f>
        <v>0</v>
      </c>
    </row>
    <row r="143" s="2" customFormat="1" ht="16.5" customHeight="1">
      <c r="A143" s="39"/>
      <c r="B143" s="40"/>
      <c r="C143" s="265" t="s">
        <v>310</v>
      </c>
      <c r="D143" s="265" t="s">
        <v>349</v>
      </c>
      <c r="E143" s="266" t="s">
        <v>375</v>
      </c>
      <c r="F143" s="267" t="s">
        <v>376</v>
      </c>
      <c r="G143" s="268" t="s">
        <v>233</v>
      </c>
      <c r="H143" s="269">
        <v>100.3</v>
      </c>
      <c r="I143" s="270"/>
      <c r="J143" s="271">
        <f>ROUND(I143*H143,2)</f>
        <v>0</v>
      </c>
      <c r="K143" s="267" t="s">
        <v>188</v>
      </c>
      <c r="L143" s="272"/>
      <c r="M143" s="273" t="s">
        <v>19</v>
      </c>
      <c r="N143" s="274" t="s">
        <v>47</v>
      </c>
      <c r="O143" s="85"/>
      <c r="P143" s="206">
        <f>O143*H143</f>
        <v>0</v>
      </c>
      <c r="Q143" s="206">
        <v>0.00029999999999999997</v>
      </c>
      <c r="R143" s="206">
        <f>Q143*H143</f>
        <v>0.030089999999999995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278</v>
      </c>
      <c r="AT143" s="208" t="s">
        <v>349</v>
      </c>
      <c r="AU143" s="208" t="s">
        <v>86</v>
      </c>
      <c r="AY143" s="18" t="s">
        <v>137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84</v>
      </c>
      <c r="BK143" s="209">
        <f>ROUND(I143*H143,2)</f>
        <v>0</v>
      </c>
      <c r="BL143" s="18" t="s">
        <v>156</v>
      </c>
      <c r="BM143" s="208" t="s">
        <v>810</v>
      </c>
    </row>
    <row r="144" s="2" customFormat="1">
      <c r="A144" s="39"/>
      <c r="B144" s="40"/>
      <c r="C144" s="41"/>
      <c r="D144" s="210" t="s">
        <v>144</v>
      </c>
      <c r="E144" s="41"/>
      <c r="F144" s="211" t="s">
        <v>376</v>
      </c>
      <c r="G144" s="41"/>
      <c r="H144" s="41"/>
      <c r="I144" s="212"/>
      <c r="J144" s="41"/>
      <c r="K144" s="41"/>
      <c r="L144" s="45"/>
      <c r="M144" s="213"/>
      <c r="N144" s="21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86</v>
      </c>
    </row>
    <row r="145" s="12" customFormat="1">
      <c r="A145" s="12"/>
      <c r="B145" s="215"/>
      <c r="C145" s="216"/>
      <c r="D145" s="210" t="s">
        <v>145</v>
      </c>
      <c r="E145" s="217" t="s">
        <v>19</v>
      </c>
      <c r="F145" s="218" t="s">
        <v>811</v>
      </c>
      <c r="G145" s="216"/>
      <c r="H145" s="219">
        <v>100.3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5" t="s">
        <v>145</v>
      </c>
      <c r="AU145" s="225" t="s">
        <v>86</v>
      </c>
      <c r="AV145" s="12" t="s">
        <v>86</v>
      </c>
      <c r="AW145" s="12" t="s">
        <v>37</v>
      </c>
      <c r="AX145" s="12" t="s">
        <v>84</v>
      </c>
      <c r="AY145" s="225" t="s">
        <v>137</v>
      </c>
    </row>
    <row r="146" s="2" customFormat="1" ht="16.5" customHeight="1">
      <c r="A146" s="39"/>
      <c r="B146" s="40"/>
      <c r="C146" s="197" t="s">
        <v>316</v>
      </c>
      <c r="D146" s="197" t="s">
        <v>138</v>
      </c>
      <c r="E146" s="198" t="s">
        <v>380</v>
      </c>
      <c r="F146" s="199" t="s">
        <v>381</v>
      </c>
      <c r="G146" s="200" t="s">
        <v>233</v>
      </c>
      <c r="H146" s="201">
        <v>100.3</v>
      </c>
      <c r="I146" s="202"/>
      <c r="J146" s="203">
        <f>ROUND(I146*H146,2)</f>
        <v>0</v>
      </c>
      <c r="K146" s="199" t="s">
        <v>188</v>
      </c>
      <c r="L146" s="45"/>
      <c r="M146" s="204" t="s">
        <v>19</v>
      </c>
      <c r="N146" s="205" t="s">
        <v>47</v>
      </c>
      <c r="O146" s="85"/>
      <c r="P146" s="206">
        <f>O146*H146</f>
        <v>0</v>
      </c>
      <c r="Q146" s="206">
        <v>9.8999999999999994E-05</v>
      </c>
      <c r="R146" s="206">
        <f>Q146*H146</f>
        <v>0.0099296999999999996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156</v>
      </c>
      <c r="AT146" s="208" t="s">
        <v>138</v>
      </c>
      <c r="AU146" s="208" t="s">
        <v>86</v>
      </c>
      <c r="AY146" s="18" t="s">
        <v>137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84</v>
      </c>
      <c r="BK146" s="209">
        <f>ROUND(I146*H146,2)</f>
        <v>0</v>
      </c>
      <c r="BL146" s="18" t="s">
        <v>156</v>
      </c>
      <c r="BM146" s="208" t="s">
        <v>812</v>
      </c>
    </row>
    <row r="147" s="2" customFormat="1">
      <c r="A147" s="39"/>
      <c r="B147" s="40"/>
      <c r="C147" s="41"/>
      <c r="D147" s="210" t="s">
        <v>144</v>
      </c>
      <c r="E147" s="41"/>
      <c r="F147" s="211" t="s">
        <v>383</v>
      </c>
      <c r="G147" s="41"/>
      <c r="H147" s="41"/>
      <c r="I147" s="212"/>
      <c r="J147" s="41"/>
      <c r="K147" s="41"/>
      <c r="L147" s="45"/>
      <c r="M147" s="213"/>
      <c r="N147" s="21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86</v>
      </c>
    </row>
    <row r="148" s="2" customFormat="1">
      <c r="A148" s="39"/>
      <c r="B148" s="40"/>
      <c r="C148" s="41"/>
      <c r="D148" s="238" t="s">
        <v>191</v>
      </c>
      <c r="E148" s="41"/>
      <c r="F148" s="239" t="s">
        <v>384</v>
      </c>
      <c r="G148" s="41"/>
      <c r="H148" s="41"/>
      <c r="I148" s="212"/>
      <c r="J148" s="41"/>
      <c r="K148" s="41"/>
      <c r="L148" s="45"/>
      <c r="M148" s="213"/>
      <c r="N148" s="21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191</v>
      </c>
      <c r="AU148" s="18" t="s">
        <v>86</v>
      </c>
    </row>
    <row r="149" s="12" customFormat="1">
      <c r="A149" s="12"/>
      <c r="B149" s="215"/>
      <c r="C149" s="216"/>
      <c r="D149" s="210" t="s">
        <v>145</v>
      </c>
      <c r="E149" s="217" t="s">
        <v>19</v>
      </c>
      <c r="F149" s="218" t="s">
        <v>811</v>
      </c>
      <c r="G149" s="216"/>
      <c r="H149" s="219">
        <v>100.3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5" t="s">
        <v>145</v>
      </c>
      <c r="AU149" s="225" t="s">
        <v>86</v>
      </c>
      <c r="AV149" s="12" t="s">
        <v>86</v>
      </c>
      <c r="AW149" s="12" t="s">
        <v>37</v>
      </c>
      <c r="AX149" s="12" t="s">
        <v>84</v>
      </c>
      <c r="AY149" s="225" t="s">
        <v>137</v>
      </c>
    </row>
    <row r="150" s="11" customFormat="1" ht="22.8" customHeight="1">
      <c r="A150" s="11"/>
      <c r="B150" s="183"/>
      <c r="C150" s="184"/>
      <c r="D150" s="185" t="s">
        <v>75</v>
      </c>
      <c r="E150" s="236" t="s">
        <v>156</v>
      </c>
      <c r="F150" s="236" t="s">
        <v>385</v>
      </c>
      <c r="G150" s="184"/>
      <c r="H150" s="184"/>
      <c r="I150" s="187"/>
      <c r="J150" s="237">
        <f>BK150</f>
        <v>0</v>
      </c>
      <c r="K150" s="184"/>
      <c r="L150" s="189"/>
      <c r="M150" s="190"/>
      <c r="N150" s="191"/>
      <c r="O150" s="191"/>
      <c r="P150" s="192">
        <f>SUM(P151:P154)</f>
        <v>0</v>
      </c>
      <c r="Q150" s="191"/>
      <c r="R150" s="192">
        <f>SUM(R151:R154)</f>
        <v>20.326798</v>
      </c>
      <c r="S150" s="191"/>
      <c r="T150" s="193">
        <f>SUM(T151:T154)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94" t="s">
        <v>84</v>
      </c>
      <c r="AT150" s="195" t="s">
        <v>75</v>
      </c>
      <c r="AU150" s="195" t="s">
        <v>84</v>
      </c>
      <c r="AY150" s="194" t="s">
        <v>137</v>
      </c>
      <c r="BK150" s="196">
        <f>SUM(BK151:BK154)</f>
        <v>0</v>
      </c>
    </row>
    <row r="151" s="2" customFormat="1" ht="16.5" customHeight="1">
      <c r="A151" s="39"/>
      <c r="B151" s="40"/>
      <c r="C151" s="197" t="s">
        <v>327</v>
      </c>
      <c r="D151" s="197" t="s">
        <v>138</v>
      </c>
      <c r="E151" s="198" t="s">
        <v>387</v>
      </c>
      <c r="F151" s="199" t="s">
        <v>388</v>
      </c>
      <c r="G151" s="200" t="s">
        <v>233</v>
      </c>
      <c r="H151" s="201">
        <v>100.3</v>
      </c>
      <c r="I151" s="202"/>
      <c r="J151" s="203">
        <f>ROUND(I151*H151,2)</f>
        <v>0</v>
      </c>
      <c r="K151" s="199" t="s">
        <v>188</v>
      </c>
      <c r="L151" s="45"/>
      <c r="M151" s="204" t="s">
        <v>19</v>
      </c>
      <c r="N151" s="205" t="s">
        <v>47</v>
      </c>
      <c r="O151" s="85"/>
      <c r="P151" s="206">
        <f>O151*H151</f>
        <v>0</v>
      </c>
      <c r="Q151" s="206">
        <v>0.20266000000000001</v>
      </c>
      <c r="R151" s="206">
        <f>Q151*H151</f>
        <v>20.326798</v>
      </c>
      <c r="S151" s="206">
        <v>0</v>
      </c>
      <c r="T151" s="20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8" t="s">
        <v>156</v>
      </c>
      <c r="AT151" s="208" t="s">
        <v>138</v>
      </c>
      <c r="AU151" s="208" t="s">
        <v>86</v>
      </c>
      <c r="AY151" s="18" t="s">
        <v>137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8" t="s">
        <v>84</v>
      </c>
      <c r="BK151" s="209">
        <f>ROUND(I151*H151,2)</f>
        <v>0</v>
      </c>
      <c r="BL151" s="18" t="s">
        <v>156</v>
      </c>
      <c r="BM151" s="208" t="s">
        <v>813</v>
      </c>
    </row>
    <row r="152" s="2" customFormat="1">
      <c r="A152" s="39"/>
      <c r="B152" s="40"/>
      <c r="C152" s="41"/>
      <c r="D152" s="210" t="s">
        <v>144</v>
      </c>
      <c r="E152" s="41"/>
      <c r="F152" s="211" t="s">
        <v>390</v>
      </c>
      <c r="G152" s="41"/>
      <c r="H152" s="41"/>
      <c r="I152" s="212"/>
      <c r="J152" s="41"/>
      <c r="K152" s="41"/>
      <c r="L152" s="45"/>
      <c r="M152" s="213"/>
      <c r="N152" s="214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86</v>
      </c>
    </row>
    <row r="153" s="2" customFormat="1">
      <c r="A153" s="39"/>
      <c r="B153" s="40"/>
      <c r="C153" s="41"/>
      <c r="D153" s="238" t="s">
        <v>191</v>
      </c>
      <c r="E153" s="41"/>
      <c r="F153" s="239" t="s">
        <v>391</v>
      </c>
      <c r="G153" s="41"/>
      <c r="H153" s="41"/>
      <c r="I153" s="212"/>
      <c r="J153" s="41"/>
      <c r="K153" s="41"/>
      <c r="L153" s="45"/>
      <c r="M153" s="213"/>
      <c r="N153" s="214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191</v>
      </c>
      <c r="AU153" s="18" t="s">
        <v>86</v>
      </c>
    </row>
    <row r="154" s="12" customFormat="1">
      <c r="A154" s="12"/>
      <c r="B154" s="215"/>
      <c r="C154" s="216"/>
      <c r="D154" s="210" t="s">
        <v>145</v>
      </c>
      <c r="E154" s="217" t="s">
        <v>19</v>
      </c>
      <c r="F154" s="218" t="s">
        <v>814</v>
      </c>
      <c r="G154" s="216"/>
      <c r="H154" s="219">
        <v>100.3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5" t="s">
        <v>145</v>
      </c>
      <c r="AU154" s="225" t="s">
        <v>86</v>
      </c>
      <c r="AV154" s="12" t="s">
        <v>86</v>
      </c>
      <c r="AW154" s="12" t="s">
        <v>37</v>
      </c>
      <c r="AX154" s="12" t="s">
        <v>84</v>
      </c>
      <c r="AY154" s="225" t="s">
        <v>137</v>
      </c>
    </row>
    <row r="155" s="11" customFormat="1" ht="22.8" customHeight="1">
      <c r="A155" s="11"/>
      <c r="B155" s="183"/>
      <c r="C155" s="184"/>
      <c r="D155" s="185" t="s">
        <v>75</v>
      </c>
      <c r="E155" s="236" t="s">
        <v>136</v>
      </c>
      <c r="F155" s="236" t="s">
        <v>393</v>
      </c>
      <c r="G155" s="184"/>
      <c r="H155" s="184"/>
      <c r="I155" s="187"/>
      <c r="J155" s="237">
        <f>BK155</f>
        <v>0</v>
      </c>
      <c r="K155" s="184"/>
      <c r="L155" s="189"/>
      <c r="M155" s="190"/>
      <c r="N155" s="191"/>
      <c r="O155" s="191"/>
      <c r="P155" s="192">
        <f>SUM(P156:P211)</f>
        <v>0</v>
      </c>
      <c r="Q155" s="191"/>
      <c r="R155" s="192">
        <f>SUM(R156:R211)</f>
        <v>23.442831000000005</v>
      </c>
      <c r="S155" s="191"/>
      <c r="T155" s="193">
        <f>SUM(T156:T211)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194" t="s">
        <v>84</v>
      </c>
      <c r="AT155" s="195" t="s">
        <v>75</v>
      </c>
      <c r="AU155" s="195" t="s">
        <v>84</v>
      </c>
      <c r="AY155" s="194" t="s">
        <v>137</v>
      </c>
      <c r="BK155" s="196">
        <f>SUM(BK156:BK211)</f>
        <v>0</v>
      </c>
    </row>
    <row r="156" s="2" customFormat="1" ht="16.5" customHeight="1">
      <c r="A156" s="39"/>
      <c r="B156" s="40"/>
      <c r="C156" s="197" t="s">
        <v>8</v>
      </c>
      <c r="D156" s="197" t="s">
        <v>138</v>
      </c>
      <c r="E156" s="198" t="s">
        <v>395</v>
      </c>
      <c r="F156" s="199" t="s">
        <v>396</v>
      </c>
      <c r="G156" s="200" t="s">
        <v>233</v>
      </c>
      <c r="H156" s="201">
        <v>17.800000000000001</v>
      </c>
      <c r="I156" s="202"/>
      <c r="J156" s="203">
        <f>ROUND(I156*H156,2)</f>
        <v>0</v>
      </c>
      <c r="K156" s="199" t="s">
        <v>188</v>
      </c>
      <c r="L156" s="45"/>
      <c r="M156" s="204" t="s">
        <v>19</v>
      </c>
      <c r="N156" s="205" t="s">
        <v>47</v>
      </c>
      <c r="O156" s="85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340</v>
      </c>
      <c r="AT156" s="208" t="s">
        <v>138</v>
      </c>
      <c r="AU156" s="208" t="s">
        <v>86</v>
      </c>
      <c r="AY156" s="18" t="s">
        <v>137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84</v>
      </c>
      <c r="BK156" s="209">
        <f>ROUND(I156*H156,2)</f>
        <v>0</v>
      </c>
      <c r="BL156" s="18" t="s">
        <v>340</v>
      </c>
      <c r="BM156" s="208" t="s">
        <v>815</v>
      </c>
    </row>
    <row r="157" s="2" customFormat="1">
      <c r="A157" s="39"/>
      <c r="B157" s="40"/>
      <c r="C157" s="41"/>
      <c r="D157" s="210" t="s">
        <v>144</v>
      </c>
      <c r="E157" s="41"/>
      <c r="F157" s="211" t="s">
        <v>398</v>
      </c>
      <c r="G157" s="41"/>
      <c r="H157" s="41"/>
      <c r="I157" s="212"/>
      <c r="J157" s="41"/>
      <c r="K157" s="41"/>
      <c r="L157" s="45"/>
      <c r="M157" s="213"/>
      <c r="N157" s="21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86</v>
      </c>
    </row>
    <row r="158" s="2" customFormat="1">
      <c r="A158" s="39"/>
      <c r="B158" s="40"/>
      <c r="C158" s="41"/>
      <c r="D158" s="238" t="s">
        <v>191</v>
      </c>
      <c r="E158" s="41"/>
      <c r="F158" s="239" t="s">
        <v>399</v>
      </c>
      <c r="G158" s="41"/>
      <c r="H158" s="41"/>
      <c r="I158" s="212"/>
      <c r="J158" s="41"/>
      <c r="K158" s="41"/>
      <c r="L158" s="45"/>
      <c r="M158" s="213"/>
      <c r="N158" s="214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191</v>
      </c>
      <c r="AU158" s="18" t="s">
        <v>86</v>
      </c>
    </row>
    <row r="159" s="12" customFormat="1">
      <c r="A159" s="12"/>
      <c r="B159" s="215"/>
      <c r="C159" s="216"/>
      <c r="D159" s="210" t="s">
        <v>145</v>
      </c>
      <c r="E159" s="217" t="s">
        <v>19</v>
      </c>
      <c r="F159" s="218" t="s">
        <v>816</v>
      </c>
      <c r="G159" s="216"/>
      <c r="H159" s="219">
        <v>17.800000000000001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5" t="s">
        <v>145</v>
      </c>
      <c r="AU159" s="225" t="s">
        <v>86</v>
      </c>
      <c r="AV159" s="12" t="s">
        <v>86</v>
      </c>
      <c r="AW159" s="12" t="s">
        <v>37</v>
      </c>
      <c r="AX159" s="12" t="s">
        <v>84</v>
      </c>
      <c r="AY159" s="225" t="s">
        <v>137</v>
      </c>
    </row>
    <row r="160" s="2" customFormat="1" ht="16.5" customHeight="1">
      <c r="A160" s="39"/>
      <c r="B160" s="40"/>
      <c r="C160" s="197" t="s">
        <v>340</v>
      </c>
      <c r="D160" s="197" t="s">
        <v>138</v>
      </c>
      <c r="E160" s="198" t="s">
        <v>402</v>
      </c>
      <c r="F160" s="199" t="s">
        <v>403</v>
      </c>
      <c r="G160" s="200" t="s">
        <v>233</v>
      </c>
      <c r="H160" s="201">
        <v>90.75</v>
      </c>
      <c r="I160" s="202"/>
      <c r="J160" s="203">
        <f>ROUND(I160*H160,2)</f>
        <v>0</v>
      </c>
      <c r="K160" s="199" t="s">
        <v>188</v>
      </c>
      <c r="L160" s="45"/>
      <c r="M160" s="204" t="s">
        <v>19</v>
      </c>
      <c r="N160" s="205" t="s">
        <v>47</v>
      </c>
      <c r="O160" s="85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8" t="s">
        <v>340</v>
      </c>
      <c r="AT160" s="208" t="s">
        <v>138</v>
      </c>
      <c r="AU160" s="208" t="s">
        <v>86</v>
      </c>
      <c r="AY160" s="18" t="s">
        <v>137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8" t="s">
        <v>84</v>
      </c>
      <c r="BK160" s="209">
        <f>ROUND(I160*H160,2)</f>
        <v>0</v>
      </c>
      <c r="BL160" s="18" t="s">
        <v>340</v>
      </c>
      <c r="BM160" s="208" t="s">
        <v>817</v>
      </c>
    </row>
    <row r="161" s="2" customFormat="1">
      <c r="A161" s="39"/>
      <c r="B161" s="40"/>
      <c r="C161" s="41"/>
      <c r="D161" s="210" t="s">
        <v>144</v>
      </c>
      <c r="E161" s="41"/>
      <c r="F161" s="211" t="s">
        <v>405</v>
      </c>
      <c r="G161" s="41"/>
      <c r="H161" s="41"/>
      <c r="I161" s="212"/>
      <c r="J161" s="41"/>
      <c r="K161" s="41"/>
      <c r="L161" s="45"/>
      <c r="M161" s="213"/>
      <c r="N161" s="21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86</v>
      </c>
    </row>
    <row r="162" s="2" customFormat="1">
      <c r="A162" s="39"/>
      <c r="B162" s="40"/>
      <c r="C162" s="41"/>
      <c r="D162" s="238" t="s">
        <v>191</v>
      </c>
      <c r="E162" s="41"/>
      <c r="F162" s="239" t="s">
        <v>406</v>
      </c>
      <c r="G162" s="41"/>
      <c r="H162" s="41"/>
      <c r="I162" s="212"/>
      <c r="J162" s="41"/>
      <c r="K162" s="41"/>
      <c r="L162" s="45"/>
      <c r="M162" s="213"/>
      <c r="N162" s="214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191</v>
      </c>
      <c r="AU162" s="18" t="s">
        <v>86</v>
      </c>
    </row>
    <row r="163" s="12" customFormat="1">
      <c r="A163" s="12"/>
      <c r="B163" s="215"/>
      <c r="C163" s="216"/>
      <c r="D163" s="210" t="s">
        <v>145</v>
      </c>
      <c r="E163" s="217" t="s">
        <v>19</v>
      </c>
      <c r="F163" s="218" t="s">
        <v>818</v>
      </c>
      <c r="G163" s="216"/>
      <c r="H163" s="219">
        <v>90.75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5" t="s">
        <v>145</v>
      </c>
      <c r="AU163" s="225" t="s">
        <v>86</v>
      </c>
      <c r="AV163" s="12" t="s">
        <v>86</v>
      </c>
      <c r="AW163" s="12" t="s">
        <v>37</v>
      </c>
      <c r="AX163" s="12" t="s">
        <v>84</v>
      </c>
      <c r="AY163" s="225" t="s">
        <v>137</v>
      </c>
    </row>
    <row r="164" s="2" customFormat="1" ht="16.5" customHeight="1">
      <c r="A164" s="39"/>
      <c r="B164" s="40"/>
      <c r="C164" s="197" t="s">
        <v>348</v>
      </c>
      <c r="D164" s="197" t="s">
        <v>138</v>
      </c>
      <c r="E164" s="198" t="s">
        <v>409</v>
      </c>
      <c r="F164" s="199" t="s">
        <v>410</v>
      </c>
      <c r="G164" s="200" t="s">
        <v>233</v>
      </c>
      <c r="H164" s="201">
        <v>17.800000000000001</v>
      </c>
      <c r="I164" s="202"/>
      <c r="J164" s="203">
        <f>ROUND(I164*H164,2)</f>
        <v>0</v>
      </c>
      <c r="K164" s="199" t="s">
        <v>188</v>
      </c>
      <c r="L164" s="45"/>
      <c r="M164" s="204" t="s">
        <v>19</v>
      </c>
      <c r="N164" s="205" t="s">
        <v>47</v>
      </c>
      <c r="O164" s="85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8" t="s">
        <v>340</v>
      </c>
      <c r="AT164" s="208" t="s">
        <v>138</v>
      </c>
      <c r="AU164" s="208" t="s">
        <v>86</v>
      </c>
      <c r="AY164" s="18" t="s">
        <v>137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8" t="s">
        <v>84</v>
      </c>
      <c r="BK164" s="209">
        <f>ROUND(I164*H164,2)</f>
        <v>0</v>
      </c>
      <c r="BL164" s="18" t="s">
        <v>340</v>
      </c>
      <c r="BM164" s="208" t="s">
        <v>819</v>
      </c>
    </row>
    <row r="165" s="2" customFormat="1">
      <c r="A165" s="39"/>
      <c r="B165" s="40"/>
      <c r="C165" s="41"/>
      <c r="D165" s="210" t="s">
        <v>144</v>
      </c>
      <c r="E165" s="41"/>
      <c r="F165" s="211" t="s">
        <v>412</v>
      </c>
      <c r="G165" s="41"/>
      <c r="H165" s="41"/>
      <c r="I165" s="212"/>
      <c r="J165" s="41"/>
      <c r="K165" s="41"/>
      <c r="L165" s="45"/>
      <c r="M165" s="213"/>
      <c r="N165" s="214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144</v>
      </c>
      <c r="AU165" s="18" t="s">
        <v>86</v>
      </c>
    </row>
    <row r="166" s="2" customFormat="1">
      <c r="A166" s="39"/>
      <c r="B166" s="40"/>
      <c r="C166" s="41"/>
      <c r="D166" s="238" t="s">
        <v>191</v>
      </c>
      <c r="E166" s="41"/>
      <c r="F166" s="239" t="s">
        <v>413</v>
      </c>
      <c r="G166" s="41"/>
      <c r="H166" s="41"/>
      <c r="I166" s="212"/>
      <c r="J166" s="41"/>
      <c r="K166" s="41"/>
      <c r="L166" s="45"/>
      <c r="M166" s="213"/>
      <c r="N166" s="21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191</v>
      </c>
      <c r="AU166" s="18" t="s">
        <v>86</v>
      </c>
    </row>
    <row r="167" s="12" customFormat="1">
      <c r="A167" s="12"/>
      <c r="B167" s="215"/>
      <c r="C167" s="216"/>
      <c r="D167" s="210" t="s">
        <v>145</v>
      </c>
      <c r="E167" s="217" t="s">
        <v>19</v>
      </c>
      <c r="F167" s="218" t="s">
        <v>820</v>
      </c>
      <c r="G167" s="216"/>
      <c r="H167" s="219">
        <v>17.800000000000001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5" t="s">
        <v>145</v>
      </c>
      <c r="AU167" s="225" t="s">
        <v>86</v>
      </c>
      <c r="AV167" s="12" t="s">
        <v>86</v>
      </c>
      <c r="AW167" s="12" t="s">
        <v>37</v>
      </c>
      <c r="AX167" s="12" t="s">
        <v>84</v>
      </c>
      <c r="AY167" s="225" t="s">
        <v>137</v>
      </c>
    </row>
    <row r="168" s="2" customFormat="1" ht="16.5" customHeight="1">
      <c r="A168" s="39"/>
      <c r="B168" s="40"/>
      <c r="C168" s="265" t="s">
        <v>355</v>
      </c>
      <c r="D168" s="265" t="s">
        <v>349</v>
      </c>
      <c r="E168" s="266" t="s">
        <v>422</v>
      </c>
      <c r="F168" s="267" t="s">
        <v>423</v>
      </c>
      <c r="G168" s="268" t="s">
        <v>233</v>
      </c>
      <c r="H168" s="269">
        <v>69.689999999999998</v>
      </c>
      <c r="I168" s="270"/>
      <c r="J168" s="271">
        <f>ROUND(I168*H168,2)</f>
        <v>0</v>
      </c>
      <c r="K168" s="267" t="s">
        <v>188</v>
      </c>
      <c r="L168" s="272"/>
      <c r="M168" s="273" t="s">
        <v>19</v>
      </c>
      <c r="N168" s="274" t="s">
        <v>47</v>
      </c>
      <c r="O168" s="85"/>
      <c r="P168" s="206">
        <f>O168*H168</f>
        <v>0</v>
      </c>
      <c r="Q168" s="206">
        <v>0.13100000000000001</v>
      </c>
      <c r="R168" s="206">
        <f>Q168*H168</f>
        <v>9.1293900000000008</v>
      </c>
      <c r="S168" s="206">
        <v>0</v>
      </c>
      <c r="T168" s="20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8" t="s">
        <v>278</v>
      </c>
      <c r="AT168" s="208" t="s">
        <v>349</v>
      </c>
      <c r="AU168" s="208" t="s">
        <v>86</v>
      </c>
      <c r="AY168" s="18" t="s">
        <v>137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8" t="s">
        <v>84</v>
      </c>
      <c r="BK168" s="209">
        <f>ROUND(I168*H168,2)</f>
        <v>0</v>
      </c>
      <c r="BL168" s="18" t="s">
        <v>156</v>
      </c>
      <c r="BM168" s="208" t="s">
        <v>821</v>
      </c>
    </row>
    <row r="169" s="2" customFormat="1">
      <c r="A169" s="39"/>
      <c r="B169" s="40"/>
      <c r="C169" s="41"/>
      <c r="D169" s="210" t="s">
        <v>144</v>
      </c>
      <c r="E169" s="41"/>
      <c r="F169" s="211" t="s">
        <v>423</v>
      </c>
      <c r="G169" s="41"/>
      <c r="H169" s="41"/>
      <c r="I169" s="212"/>
      <c r="J169" s="41"/>
      <c r="K169" s="41"/>
      <c r="L169" s="45"/>
      <c r="M169" s="213"/>
      <c r="N169" s="214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144</v>
      </c>
      <c r="AU169" s="18" t="s">
        <v>86</v>
      </c>
    </row>
    <row r="170" s="15" customFormat="1">
      <c r="A170" s="15"/>
      <c r="B170" s="255"/>
      <c r="C170" s="256"/>
      <c r="D170" s="210" t="s">
        <v>145</v>
      </c>
      <c r="E170" s="257" t="s">
        <v>19</v>
      </c>
      <c r="F170" s="258" t="s">
        <v>425</v>
      </c>
      <c r="G170" s="256"/>
      <c r="H170" s="257" t="s">
        <v>19</v>
      </c>
      <c r="I170" s="259"/>
      <c r="J170" s="256"/>
      <c r="K170" s="256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145</v>
      </c>
      <c r="AU170" s="264" t="s">
        <v>86</v>
      </c>
      <c r="AV170" s="15" t="s">
        <v>84</v>
      </c>
      <c r="AW170" s="15" t="s">
        <v>37</v>
      </c>
      <c r="AX170" s="15" t="s">
        <v>76</v>
      </c>
      <c r="AY170" s="264" t="s">
        <v>137</v>
      </c>
    </row>
    <row r="171" s="12" customFormat="1">
      <c r="A171" s="12"/>
      <c r="B171" s="215"/>
      <c r="C171" s="216"/>
      <c r="D171" s="210" t="s">
        <v>145</v>
      </c>
      <c r="E171" s="217" t="s">
        <v>19</v>
      </c>
      <c r="F171" s="218" t="s">
        <v>822</v>
      </c>
      <c r="G171" s="216"/>
      <c r="H171" s="219">
        <v>69.689999999999998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25" t="s">
        <v>145</v>
      </c>
      <c r="AU171" s="225" t="s">
        <v>86</v>
      </c>
      <c r="AV171" s="12" t="s">
        <v>86</v>
      </c>
      <c r="AW171" s="12" t="s">
        <v>37</v>
      </c>
      <c r="AX171" s="12" t="s">
        <v>84</v>
      </c>
      <c r="AY171" s="225" t="s">
        <v>137</v>
      </c>
    </row>
    <row r="172" s="2" customFormat="1" ht="16.5" customHeight="1">
      <c r="A172" s="39"/>
      <c r="B172" s="40"/>
      <c r="C172" s="265" t="s">
        <v>361</v>
      </c>
      <c r="D172" s="265" t="s">
        <v>349</v>
      </c>
      <c r="E172" s="266" t="s">
        <v>416</v>
      </c>
      <c r="F172" s="267" t="s">
        <v>417</v>
      </c>
      <c r="G172" s="268" t="s">
        <v>233</v>
      </c>
      <c r="H172" s="269">
        <v>4.6349999999999998</v>
      </c>
      <c r="I172" s="270"/>
      <c r="J172" s="271">
        <f>ROUND(I172*H172,2)</f>
        <v>0</v>
      </c>
      <c r="K172" s="267" t="s">
        <v>188</v>
      </c>
      <c r="L172" s="272"/>
      <c r="M172" s="273" t="s">
        <v>19</v>
      </c>
      <c r="N172" s="274" t="s">
        <v>47</v>
      </c>
      <c r="O172" s="85"/>
      <c r="P172" s="206">
        <f>O172*H172</f>
        <v>0</v>
      </c>
      <c r="Q172" s="206">
        <v>0.13100000000000001</v>
      </c>
      <c r="R172" s="206">
        <f>Q172*H172</f>
        <v>0.60718499999999997</v>
      </c>
      <c r="S172" s="206">
        <v>0</v>
      </c>
      <c r="T172" s="2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8" t="s">
        <v>278</v>
      </c>
      <c r="AT172" s="208" t="s">
        <v>349</v>
      </c>
      <c r="AU172" s="208" t="s">
        <v>86</v>
      </c>
      <c r="AY172" s="18" t="s">
        <v>137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8" t="s">
        <v>84</v>
      </c>
      <c r="BK172" s="209">
        <f>ROUND(I172*H172,2)</f>
        <v>0</v>
      </c>
      <c r="BL172" s="18" t="s">
        <v>156</v>
      </c>
      <c r="BM172" s="208" t="s">
        <v>823</v>
      </c>
    </row>
    <row r="173" s="2" customFormat="1">
      <c r="A173" s="39"/>
      <c r="B173" s="40"/>
      <c r="C173" s="41"/>
      <c r="D173" s="210" t="s">
        <v>144</v>
      </c>
      <c r="E173" s="41"/>
      <c r="F173" s="211" t="s">
        <v>417</v>
      </c>
      <c r="G173" s="41"/>
      <c r="H173" s="41"/>
      <c r="I173" s="212"/>
      <c r="J173" s="41"/>
      <c r="K173" s="41"/>
      <c r="L173" s="45"/>
      <c r="M173" s="213"/>
      <c r="N173" s="214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86</v>
      </c>
    </row>
    <row r="174" s="15" customFormat="1">
      <c r="A174" s="15"/>
      <c r="B174" s="255"/>
      <c r="C174" s="256"/>
      <c r="D174" s="210" t="s">
        <v>145</v>
      </c>
      <c r="E174" s="257" t="s">
        <v>19</v>
      </c>
      <c r="F174" s="258" t="s">
        <v>419</v>
      </c>
      <c r="G174" s="256"/>
      <c r="H174" s="257" t="s">
        <v>19</v>
      </c>
      <c r="I174" s="259"/>
      <c r="J174" s="256"/>
      <c r="K174" s="256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145</v>
      </c>
      <c r="AU174" s="264" t="s">
        <v>86</v>
      </c>
      <c r="AV174" s="15" t="s">
        <v>84</v>
      </c>
      <c r="AW174" s="15" t="s">
        <v>37</v>
      </c>
      <c r="AX174" s="15" t="s">
        <v>76</v>
      </c>
      <c r="AY174" s="264" t="s">
        <v>137</v>
      </c>
    </row>
    <row r="175" s="12" customFormat="1">
      <c r="A175" s="12"/>
      <c r="B175" s="215"/>
      <c r="C175" s="216"/>
      <c r="D175" s="210" t="s">
        <v>145</v>
      </c>
      <c r="E175" s="217" t="s">
        <v>19</v>
      </c>
      <c r="F175" s="218" t="s">
        <v>824</v>
      </c>
      <c r="G175" s="216"/>
      <c r="H175" s="219">
        <v>4.6349999999999998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5" t="s">
        <v>145</v>
      </c>
      <c r="AU175" s="225" t="s">
        <v>86</v>
      </c>
      <c r="AV175" s="12" t="s">
        <v>86</v>
      </c>
      <c r="AW175" s="12" t="s">
        <v>37</v>
      </c>
      <c r="AX175" s="12" t="s">
        <v>84</v>
      </c>
      <c r="AY175" s="225" t="s">
        <v>137</v>
      </c>
    </row>
    <row r="176" s="2" customFormat="1" ht="16.5" customHeight="1">
      <c r="A176" s="39"/>
      <c r="B176" s="40"/>
      <c r="C176" s="265" t="s">
        <v>368</v>
      </c>
      <c r="D176" s="265" t="s">
        <v>349</v>
      </c>
      <c r="E176" s="266" t="s">
        <v>428</v>
      </c>
      <c r="F176" s="267" t="s">
        <v>429</v>
      </c>
      <c r="G176" s="268" t="s">
        <v>233</v>
      </c>
      <c r="H176" s="269">
        <v>4</v>
      </c>
      <c r="I176" s="270"/>
      <c r="J176" s="271">
        <f>ROUND(I176*H176,2)</f>
        <v>0</v>
      </c>
      <c r="K176" s="267" t="s">
        <v>19</v>
      </c>
      <c r="L176" s="272"/>
      <c r="M176" s="273" t="s">
        <v>19</v>
      </c>
      <c r="N176" s="274" t="s">
        <v>47</v>
      </c>
      <c r="O176" s="85"/>
      <c r="P176" s="206">
        <f>O176*H176</f>
        <v>0</v>
      </c>
      <c r="Q176" s="206">
        <v>0.13100000000000001</v>
      </c>
      <c r="R176" s="206">
        <f>Q176*H176</f>
        <v>0.52400000000000002</v>
      </c>
      <c r="S176" s="206">
        <v>0</v>
      </c>
      <c r="T176" s="20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8" t="s">
        <v>278</v>
      </c>
      <c r="AT176" s="208" t="s">
        <v>349</v>
      </c>
      <c r="AU176" s="208" t="s">
        <v>86</v>
      </c>
      <c r="AY176" s="18" t="s">
        <v>137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8" t="s">
        <v>84</v>
      </c>
      <c r="BK176" s="209">
        <f>ROUND(I176*H176,2)</f>
        <v>0</v>
      </c>
      <c r="BL176" s="18" t="s">
        <v>156</v>
      </c>
      <c r="BM176" s="208" t="s">
        <v>825</v>
      </c>
    </row>
    <row r="177" s="2" customFormat="1">
      <c r="A177" s="39"/>
      <c r="B177" s="40"/>
      <c r="C177" s="41"/>
      <c r="D177" s="210" t="s">
        <v>144</v>
      </c>
      <c r="E177" s="41"/>
      <c r="F177" s="211" t="s">
        <v>429</v>
      </c>
      <c r="G177" s="41"/>
      <c r="H177" s="41"/>
      <c r="I177" s="212"/>
      <c r="J177" s="41"/>
      <c r="K177" s="41"/>
      <c r="L177" s="45"/>
      <c r="M177" s="213"/>
      <c r="N177" s="214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144</v>
      </c>
      <c r="AU177" s="18" t="s">
        <v>86</v>
      </c>
    </row>
    <row r="178" s="15" customFormat="1">
      <c r="A178" s="15"/>
      <c r="B178" s="255"/>
      <c r="C178" s="256"/>
      <c r="D178" s="210" t="s">
        <v>145</v>
      </c>
      <c r="E178" s="257" t="s">
        <v>19</v>
      </c>
      <c r="F178" s="258" t="s">
        <v>431</v>
      </c>
      <c r="G178" s="256"/>
      <c r="H178" s="257" t="s">
        <v>19</v>
      </c>
      <c r="I178" s="259"/>
      <c r="J178" s="256"/>
      <c r="K178" s="256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145</v>
      </c>
      <c r="AU178" s="264" t="s">
        <v>86</v>
      </c>
      <c r="AV178" s="15" t="s">
        <v>84</v>
      </c>
      <c r="AW178" s="15" t="s">
        <v>37</v>
      </c>
      <c r="AX178" s="15" t="s">
        <v>76</v>
      </c>
      <c r="AY178" s="264" t="s">
        <v>137</v>
      </c>
    </row>
    <row r="179" s="12" customFormat="1">
      <c r="A179" s="12"/>
      <c r="B179" s="215"/>
      <c r="C179" s="216"/>
      <c r="D179" s="210" t="s">
        <v>145</v>
      </c>
      <c r="E179" s="217" t="s">
        <v>19</v>
      </c>
      <c r="F179" s="218" t="s">
        <v>156</v>
      </c>
      <c r="G179" s="216"/>
      <c r="H179" s="219">
        <v>4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5" t="s">
        <v>145</v>
      </c>
      <c r="AU179" s="225" t="s">
        <v>86</v>
      </c>
      <c r="AV179" s="12" t="s">
        <v>86</v>
      </c>
      <c r="AW179" s="12" t="s">
        <v>37</v>
      </c>
      <c r="AX179" s="12" t="s">
        <v>84</v>
      </c>
      <c r="AY179" s="225" t="s">
        <v>137</v>
      </c>
    </row>
    <row r="180" s="2" customFormat="1" ht="16.5" customHeight="1">
      <c r="A180" s="39"/>
      <c r="B180" s="40"/>
      <c r="C180" s="265" t="s">
        <v>7</v>
      </c>
      <c r="D180" s="265" t="s">
        <v>349</v>
      </c>
      <c r="E180" s="266" t="s">
        <v>433</v>
      </c>
      <c r="F180" s="267" t="s">
        <v>434</v>
      </c>
      <c r="G180" s="268" t="s">
        <v>233</v>
      </c>
      <c r="H180" s="269">
        <v>5.1500000000000004</v>
      </c>
      <c r="I180" s="270"/>
      <c r="J180" s="271">
        <f>ROUND(I180*H180,2)</f>
        <v>0</v>
      </c>
      <c r="K180" s="267" t="s">
        <v>188</v>
      </c>
      <c r="L180" s="272"/>
      <c r="M180" s="273" t="s">
        <v>19</v>
      </c>
      <c r="N180" s="274" t="s">
        <v>47</v>
      </c>
      <c r="O180" s="85"/>
      <c r="P180" s="206">
        <f>O180*H180</f>
        <v>0</v>
      </c>
      <c r="Q180" s="206">
        <v>0.13100000000000001</v>
      </c>
      <c r="R180" s="206">
        <f>Q180*H180</f>
        <v>0.67465000000000008</v>
      </c>
      <c r="S180" s="206">
        <v>0</v>
      </c>
      <c r="T180" s="20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8" t="s">
        <v>278</v>
      </c>
      <c r="AT180" s="208" t="s">
        <v>349</v>
      </c>
      <c r="AU180" s="208" t="s">
        <v>86</v>
      </c>
      <c r="AY180" s="18" t="s">
        <v>137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8" t="s">
        <v>84</v>
      </c>
      <c r="BK180" s="209">
        <f>ROUND(I180*H180,2)</f>
        <v>0</v>
      </c>
      <c r="BL180" s="18" t="s">
        <v>156</v>
      </c>
      <c r="BM180" s="208" t="s">
        <v>826</v>
      </c>
    </row>
    <row r="181" s="2" customFormat="1">
      <c r="A181" s="39"/>
      <c r="B181" s="40"/>
      <c r="C181" s="41"/>
      <c r="D181" s="210" t="s">
        <v>144</v>
      </c>
      <c r="E181" s="41"/>
      <c r="F181" s="211" t="s">
        <v>434</v>
      </c>
      <c r="G181" s="41"/>
      <c r="H181" s="41"/>
      <c r="I181" s="212"/>
      <c r="J181" s="41"/>
      <c r="K181" s="41"/>
      <c r="L181" s="45"/>
      <c r="M181" s="213"/>
      <c r="N181" s="214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144</v>
      </c>
      <c r="AU181" s="18" t="s">
        <v>86</v>
      </c>
    </row>
    <row r="182" s="12" customFormat="1">
      <c r="A182" s="12"/>
      <c r="B182" s="215"/>
      <c r="C182" s="216"/>
      <c r="D182" s="210" t="s">
        <v>145</v>
      </c>
      <c r="E182" s="217" t="s">
        <v>19</v>
      </c>
      <c r="F182" s="218" t="s">
        <v>436</v>
      </c>
      <c r="G182" s="216"/>
      <c r="H182" s="219">
        <v>35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5" t="s">
        <v>145</v>
      </c>
      <c r="AU182" s="225" t="s">
        <v>86</v>
      </c>
      <c r="AV182" s="12" t="s">
        <v>86</v>
      </c>
      <c r="AW182" s="12" t="s">
        <v>37</v>
      </c>
      <c r="AX182" s="12" t="s">
        <v>76</v>
      </c>
      <c r="AY182" s="225" t="s">
        <v>137</v>
      </c>
    </row>
    <row r="183" s="12" customFormat="1">
      <c r="A183" s="12"/>
      <c r="B183" s="215"/>
      <c r="C183" s="216"/>
      <c r="D183" s="210" t="s">
        <v>145</v>
      </c>
      <c r="E183" s="217" t="s">
        <v>19</v>
      </c>
      <c r="F183" s="218" t="s">
        <v>700</v>
      </c>
      <c r="G183" s="216"/>
      <c r="H183" s="219">
        <v>5.1500000000000004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5" t="s">
        <v>145</v>
      </c>
      <c r="AU183" s="225" t="s">
        <v>86</v>
      </c>
      <c r="AV183" s="12" t="s">
        <v>86</v>
      </c>
      <c r="AW183" s="12" t="s">
        <v>37</v>
      </c>
      <c r="AX183" s="12" t="s">
        <v>84</v>
      </c>
      <c r="AY183" s="225" t="s">
        <v>137</v>
      </c>
    </row>
    <row r="184" s="2" customFormat="1" ht="16.5" customHeight="1">
      <c r="A184" s="39"/>
      <c r="B184" s="40"/>
      <c r="C184" s="197" t="s">
        <v>379</v>
      </c>
      <c r="D184" s="197" t="s">
        <v>138</v>
      </c>
      <c r="E184" s="198" t="s">
        <v>439</v>
      </c>
      <c r="F184" s="199" t="s">
        <v>440</v>
      </c>
      <c r="G184" s="200" t="s">
        <v>233</v>
      </c>
      <c r="H184" s="201">
        <v>82.5</v>
      </c>
      <c r="I184" s="202"/>
      <c r="J184" s="203">
        <f>ROUND(I184*H184,2)</f>
        <v>0</v>
      </c>
      <c r="K184" s="199" t="s">
        <v>188</v>
      </c>
      <c r="L184" s="45"/>
      <c r="M184" s="204" t="s">
        <v>19</v>
      </c>
      <c r="N184" s="205" t="s">
        <v>47</v>
      </c>
      <c r="O184" s="85"/>
      <c r="P184" s="206">
        <f>O184*H184</f>
        <v>0</v>
      </c>
      <c r="Q184" s="206">
        <v>0.089219999999999994</v>
      </c>
      <c r="R184" s="206">
        <f>Q184*H184</f>
        <v>7.3606499999999997</v>
      </c>
      <c r="S184" s="206">
        <v>0</v>
      </c>
      <c r="T184" s="20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8" t="s">
        <v>156</v>
      </c>
      <c r="AT184" s="208" t="s">
        <v>138</v>
      </c>
      <c r="AU184" s="208" t="s">
        <v>86</v>
      </c>
      <c r="AY184" s="18" t="s">
        <v>137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8" t="s">
        <v>84</v>
      </c>
      <c r="BK184" s="209">
        <f>ROUND(I184*H184,2)</f>
        <v>0</v>
      </c>
      <c r="BL184" s="18" t="s">
        <v>156</v>
      </c>
      <c r="BM184" s="208" t="s">
        <v>827</v>
      </c>
    </row>
    <row r="185" s="2" customFormat="1">
      <c r="A185" s="39"/>
      <c r="B185" s="40"/>
      <c r="C185" s="41"/>
      <c r="D185" s="210" t="s">
        <v>144</v>
      </c>
      <c r="E185" s="41"/>
      <c r="F185" s="211" t="s">
        <v>442</v>
      </c>
      <c r="G185" s="41"/>
      <c r="H185" s="41"/>
      <c r="I185" s="212"/>
      <c r="J185" s="41"/>
      <c r="K185" s="41"/>
      <c r="L185" s="45"/>
      <c r="M185" s="213"/>
      <c r="N185" s="214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144</v>
      </c>
      <c r="AU185" s="18" t="s">
        <v>86</v>
      </c>
    </row>
    <row r="186" s="2" customFormat="1">
      <c r="A186" s="39"/>
      <c r="B186" s="40"/>
      <c r="C186" s="41"/>
      <c r="D186" s="238" t="s">
        <v>191</v>
      </c>
      <c r="E186" s="41"/>
      <c r="F186" s="239" t="s">
        <v>443</v>
      </c>
      <c r="G186" s="41"/>
      <c r="H186" s="41"/>
      <c r="I186" s="212"/>
      <c r="J186" s="41"/>
      <c r="K186" s="41"/>
      <c r="L186" s="45"/>
      <c r="M186" s="213"/>
      <c r="N186" s="214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191</v>
      </c>
      <c r="AU186" s="18" t="s">
        <v>86</v>
      </c>
    </row>
    <row r="187" s="12" customFormat="1">
      <c r="A187" s="12"/>
      <c r="B187" s="215"/>
      <c r="C187" s="216"/>
      <c r="D187" s="210" t="s">
        <v>145</v>
      </c>
      <c r="E187" s="217" t="s">
        <v>19</v>
      </c>
      <c r="F187" s="218" t="s">
        <v>828</v>
      </c>
      <c r="G187" s="216"/>
      <c r="H187" s="219">
        <v>4.5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5" t="s">
        <v>145</v>
      </c>
      <c r="AU187" s="225" t="s">
        <v>86</v>
      </c>
      <c r="AV187" s="12" t="s">
        <v>86</v>
      </c>
      <c r="AW187" s="12" t="s">
        <v>37</v>
      </c>
      <c r="AX187" s="12" t="s">
        <v>76</v>
      </c>
      <c r="AY187" s="225" t="s">
        <v>137</v>
      </c>
    </row>
    <row r="188" s="12" customFormat="1">
      <c r="A188" s="12"/>
      <c r="B188" s="215"/>
      <c r="C188" s="216"/>
      <c r="D188" s="210" t="s">
        <v>145</v>
      </c>
      <c r="E188" s="217" t="s">
        <v>19</v>
      </c>
      <c r="F188" s="218" t="s">
        <v>829</v>
      </c>
      <c r="G188" s="216"/>
      <c r="H188" s="219">
        <v>4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25" t="s">
        <v>145</v>
      </c>
      <c r="AU188" s="225" t="s">
        <v>86</v>
      </c>
      <c r="AV188" s="12" t="s">
        <v>86</v>
      </c>
      <c r="AW188" s="12" t="s">
        <v>37</v>
      </c>
      <c r="AX188" s="12" t="s">
        <v>76</v>
      </c>
      <c r="AY188" s="225" t="s">
        <v>137</v>
      </c>
    </row>
    <row r="189" s="12" customFormat="1">
      <c r="A189" s="12"/>
      <c r="B189" s="215"/>
      <c r="C189" s="216"/>
      <c r="D189" s="210" t="s">
        <v>145</v>
      </c>
      <c r="E189" s="217" t="s">
        <v>19</v>
      </c>
      <c r="F189" s="218" t="s">
        <v>830</v>
      </c>
      <c r="G189" s="216"/>
      <c r="H189" s="219">
        <v>69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5" t="s">
        <v>145</v>
      </c>
      <c r="AU189" s="225" t="s">
        <v>86</v>
      </c>
      <c r="AV189" s="12" t="s">
        <v>86</v>
      </c>
      <c r="AW189" s="12" t="s">
        <v>37</v>
      </c>
      <c r="AX189" s="12" t="s">
        <v>76</v>
      </c>
      <c r="AY189" s="225" t="s">
        <v>137</v>
      </c>
    </row>
    <row r="190" s="12" customFormat="1">
      <c r="A190" s="12"/>
      <c r="B190" s="215"/>
      <c r="C190" s="216"/>
      <c r="D190" s="210" t="s">
        <v>145</v>
      </c>
      <c r="E190" s="217" t="s">
        <v>19</v>
      </c>
      <c r="F190" s="218" t="s">
        <v>704</v>
      </c>
      <c r="G190" s="216"/>
      <c r="H190" s="219">
        <v>5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25" t="s">
        <v>145</v>
      </c>
      <c r="AU190" s="225" t="s">
        <v>86</v>
      </c>
      <c r="AV190" s="12" t="s">
        <v>86</v>
      </c>
      <c r="AW190" s="12" t="s">
        <v>37</v>
      </c>
      <c r="AX190" s="12" t="s">
        <v>76</v>
      </c>
      <c r="AY190" s="225" t="s">
        <v>137</v>
      </c>
    </row>
    <row r="191" s="14" customFormat="1">
      <c r="A191" s="14"/>
      <c r="B191" s="244"/>
      <c r="C191" s="245"/>
      <c r="D191" s="210" t="s">
        <v>145</v>
      </c>
      <c r="E191" s="246" t="s">
        <v>19</v>
      </c>
      <c r="F191" s="247" t="s">
        <v>257</v>
      </c>
      <c r="G191" s="245"/>
      <c r="H191" s="248">
        <v>82.5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145</v>
      </c>
      <c r="AU191" s="254" t="s">
        <v>86</v>
      </c>
      <c r="AV191" s="14" t="s">
        <v>156</v>
      </c>
      <c r="AW191" s="14" t="s">
        <v>37</v>
      </c>
      <c r="AX191" s="14" t="s">
        <v>84</v>
      </c>
      <c r="AY191" s="254" t="s">
        <v>137</v>
      </c>
    </row>
    <row r="192" s="2" customFormat="1" ht="16.5" customHeight="1">
      <c r="A192" s="39"/>
      <c r="B192" s="40"/>
      <c r="C192" s="265" t="s">
        <v>386</v>
      </c>
      <c r="D192" s="265" t="s">
        <v>349</v>
      </c>
      <c r="E192" s="266" t="s">
        <v>450</v>
      </c>
      <c r="F192" s="267" t="s">
        <v>451</v>
      </c>
      <c r="G192" s="268" t="s">
        <v>233</v>
      </c>
      <c r="H192" s="269">
        <v>6.1200000000000001</v>
      </c>
      <c r="I192" s="270"/>
      <c r="J192" s="271">
        <f>ROUND(I192*H192,2)</f>
        <v>0</v>
      </c>
      <c r="K192" s="267" t="s">
        <v>188</v>
      </c>
      <c r="L192" s="272"/>
      <c r="M192" s="273" t="s">
        <v>19</v>
      </c>
      <c r="N192" s="274" t="s">
        <v>47</v>
      </c>
      <c r="O192" s="85"/>
      <c r="P192" s="206">
        <f>O192*H192</f>
        <v>0</v>
      </c>
      <c r="Q192" s="206">
        <v>0.17499999999999999</v>
      </c>
      <c r="R192" s="206">
        <f>Q192*H192</f>
        <v>1.071</v>
      </c>
      <c r="S192" s="206">
        <v>0</v>
      </c>
      <c r="T192" s="2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8" t="s">
        <v>278</v>
      </c>
      <c r="AT192" s="208" t="s">
        <v>349</v>
      </c>
      <c r="AU192" s="208" t="s">
        <v>86</v>
      </c>
      <c r="AY192" s="18" t="s">
        <v>137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8" t="s">
        <v>84</v>
      </c>
      <c r="BK192" s="209">
        <f>ROUND(I192*H192,2)</f>
        <v>0</v>
      </c>
      <c r="BL192" s="18" t="s">
        <v>156</v>
      </c>
      <c r="BM192" s="208" t="s">
        <v>831</v>
      </c>
    </row>
    <row r="193" s="2" customFormat="1">
      <c r="A193" s="39"/>
      <c r="B193" s="40"/>
      <c r="C193" s="41"/>
      <c r="D193" s="210" t="s">
        <v>144</v>
      </c>
      <c r="E193" s="41"/>
      <c r="F193" s="211" t="s">
        <v>451</v>
      </c>
      <c r="G193" s="41"/>
      <c r="H193" s="41"/>
      <c r="I193" s="212"/>
      <c r="J193" s="41"/>
      <c r="K193" s="41"/>
      <c r="L193" s="45"/>
      <c r="M193" s="213"/>
      <c r="N193" s="21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144</v>
      </c>
      <c r="AU193" s="18" t="s">
        <v>86</v>
      </c>
    </row>
    <row r="194" s="15" customFormat="1">
      <c r="A194" s="15"/>
      <c r="B194" s="255"/>
      <c r="C194" s="256"/>
      <c r="D194" s="210" t="s">
        <v>145</v>
      </c>
      <c r="E194" s="257" t="s">
        <v>19</v>
      </c>
      <c r="F194" s="258" t="s">
        <v>453</v>
      </c>
      <c r="G194" s="256"/>
      <c r="H194" s="257" t="s">
        <v>19</v>
      </c>
      <c r="I194" s="259"/>
      <c r="J194" s="256"/>
      <c r="K194" s="256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145</v>
      </c>
      <c r="AU194" s="264" t="s">
        <v>86</v>
      </c>
      <c r="AV194" s="15" t="s">
        <v>84</v>
      </c>
      <c r="AW194" s="15" t="s">
        <v>37</v>
      </c>
      <c r="AX194" s="15" t="s">
        <v>76</v>
      </c>
      <c r="AY194" s="264" t="s">
        <v>137</v>
      </c>
    </row>
    <row r="195" s="12" customFormat="1">
      <c r="A195" s="12"/>
      <c r="B195" s="215"/>
      <c r="C195" s="216"/>
      <c r="D195" s="210" t="s">
        <v>145</v>
      </c>
      <c r="E195" s="217" t="s">
        <v>19</v>
      </c>
      <c r="F195" s="218" t="s">
        <v>832</v>
      </c>
      <c r="G195" s="216"/>
      <c r="H195" s="219">
        <v>6.1200000000000001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5" t="s">
        <v>145</v>
      </c>
      <c r="AU195" s="225" t="s">
        <v>86</v>
      </c>
      <c r="AV195" s="12" t="s">
        <v>86</v>
      </c>
      <c r="AW195" s="12" t="s">
        <v>37</v>
      </c>
      <c r="AX195" s="12" t="s">
        <v>84</v>
      </c>
      <c r="AY195" s="225" t="s">
        <v>137</v>
      </c>
    </row>
    <row r="196" s="2" customFormat="1" ht="16.5" customHeight="1">
      <c r="A196" s="39"/>
      <c r="B196" s="40"/>
      <c r="C196" s="265" t="s">
        <v>394</v>
      </c>
      <c r="D196" s="265" t="s">
        <v>349</v>
      </c>
      <c r="E196" s="266" t="s">
        <v>456</v>
      </c>
      <c r="F196" s="267" t="s">
        <v>457</v>
      </c>
      <c r="G196" s="268" t="s">
        <v>233</v>
      </c>
      <c r="H196" s="269">
        <v>7.0700000000000003</v>
      </c>
      <c r="I196" s="270"/>
      <c r="J196" s="271">
        <f>ROUND(I196*H196,2)</f>
        <v>0</v>
      </c>
      <c r="K196" s="267" t="s">
        <v>188</v>
      </c>
      <c r="L196" s="272"/>
      <c r="M196" s="273" t="s">
        <v>19</v>
      </c>
      <c r="N196" s="274" t="s">
        <v>47</v>
      </c>
      <c r="O196" s="85"/>
      <c r="P196" s="206">
        <f>O196*H196</f>
        <v>0</v>
      </c>
      <c r="Q196" s="206">
        <v>0.17599999999999999</v>
      </c>
      <c r="R196" s="206">
        <f>Q196*H196</f>
        <v>1.2443199999999999</v>
      </c>
      <c r="S196" s="206">
        <v>0</v>
      </c>
      <c r="T196" s="20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8" t="s">
        <v>278</v>
      </c>
      <c r="AT196" s="208" t="s">
        <v>349</v>
      </c>
      <c r="AU196" s="208" t="s">
        <v>86</v>
      </c>
      <c r="AY196" s="18" t="s">
        <v>137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8" t="s">
        <v>84</v>
      </c>
      <c r="BK196" s="209">
        <f>ROUND(I196*H196,2)</f>
        <v>0</v>
      </c>
      <c r="BL196" s="18" t="s">
        <v>156</v>
      </c>
      <c r="BM196" s="208" t="s">
        <v>833</v>
      </c>
    </row>
    <row r="197" s="2" customFormat="1">
      <c r="A197" s="39"/>
      <c r="B197" s="40"/>
      <c r="C197" s="41"/>
      <c r="D197" s="210" t="s">
        <v>144</v>
      </c>
      <c r="E197" s="41"/>
      <c r="F197" s="211" t="s">
        <v>457</v>
      </c>
      <c r="G197" s="41"/>
      <c r="H197" s="41"/>
      <c r="I197" s="212"/>
      <c r="J197" s="41"/>
      <c r="K197" s="41"/>
      <c r="L197" s="45"/>
      <c r="M197" s="213"/>
      <c r="N197" s="214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144</v>
      </c>
      <c r="AU197" s="18" t="s">
        <v>86</v>
      </c>
    </row>
    <row r="198" s="15" customFormat="1">
      <c r="A198" s="15"/>
      <c r="B198" s="255"/>
      <c r="C198" s="256"/>
      <c r="D198" s="210" t="s">
        <v>145</v>
      </c>
      <c r="E198" s="257" t="s">
        <v>19</v>
      </c>
      <c r="F198" s="258" t="s">
        <v>459</v>
      </c>
      <c r="G198" s="256"/>
      <c r="H198" s="257" t="s">
        <v>19</v>
      </c>
      <c r="I198" s="259"/>
      <c r="J198" s="256"/>
      <c r="K198" s="256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145</v>
      </c>
      <c r="AU198" s="264" t="s">
        <v>86</v>
      </c>
      <c r="AV198" s="15" t="s">
        <v>84</v>
      </c>
      <c r="AW198" s="15" t="s">
        <v>37</v>
      </c>
      <c r="AX198" s="15" t="s">
        <v>76</v>
      </c>
      <c r="AY198" s="264" t="s">
        <v>137</v>
      </c>
    </row>
    <row r="199" s="12" customFormat="1">
      <c r="A199" s="12"/>
      <c r="B199" s="215"/>
      <c r="C199" s="216"/>
      <c r="D199" s="210" t="s">
        <v>145</v>
      </c>
      <c r="E199" s="217" t="s">
        <v>19</v>
      </c>
      <c r="F199" s="218" t="s">
        <v>834</v>
      </c>
      <c r="G199" s="216"/>
      <c r="H199" s="219">
        <v>7.0700000000000003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5" t="s">
        <v>145</v>
      </c>
      <c r="AU199" s="225" t="s">
        <v>86</v>
      </c>
      <c r="AV199" s="12" t="s">
        <v>86</v>
      </c>
      <c r="AW199" s="12" t="s">
        <v>37</v>
      </c>
      <c r="AX199" s="12" t="s">
        <v>84</v>
      </c>
      <c r="AY199" s="225" t="s">
        <v>137</v>
      </c>
    </row>
    <row r="200" s="2" customFormat="1" ht="16.5" customHeight="1">
      <c r="A200" s="39"/>
      <c r="B200" s="40"/>
      <c r="C200" s="265" t="s">
        <v>401</v>
      </c>
      <c r="D200" s="265" t="s">
        <v>349</v>
      </c>
      <c r="E200" s="266" t="s">
        <v>462</v>
      </c>
      <c r="F200" s="267" t="s">
        <v>463</v>
      </c>
      <c r="G200" s="268" t="s">
        <v>233</v>
      </c>
      <c r="H200" s="269">
        <v>4.7999999999999998</v>
      </c>
      <c r="I200" s="270"/>
      <c r="J200" s="271">
        <f>ROUND(I200*H200,2)</f>
        <v>0</v>
      </c>
      <c r="K200" s="267" t="s">
        <v>19</v>
      </c>
      <c r="L200" s="272"/>
      <c r="M200" s="273" t="s">
        <v>19</v>
      </c>
      <c r="N200" s="274" t="s">
        <v>47</v>
      </c>
      <c r="O200" s="85"/>
      <c r="P200" s="206">
        <f>O200*H200</f>
        <v>0</v>
      </c>
      <c r="Q200" s="206">
        <v>0.17599999999999999</v>
      </c>
      <c r="R200" s="206">
        <f>Q200*H200</f>
        <v>0.84479999999999988</v>
      </c>
      <c r="S200" s="206">
        <v>0</v>
      </c>
      <c r="T200" s="20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8" t="s">
        <v>278</v>
      </c>
      <c r="AT200" s="208" t="s">
        <v>349</v>
      </c>
      <c r="AU200" s="208" t="s">
        <v>86</v>
      </c>
      <c r="AY200" s="18" t="s">
        <v>137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8" t="s">
        <v>84</v>
      </c>
      <c r="BK200" s="209">
        <f>ROUND(I200*H200,2)</f>
        <v>0</v>
      </c>
      <c r="BL200" s="18" t="s">
        <v>156</v>
      </c>
      <c r="BM200" s="208" t="s">
        <v>835</v>
      </c>
    </row>
    <row r="201" s="2" customFormat="1">
      <c r="A201" s="39"/>
      <c r="B201" s="40"/>
      <c r="C201" s="41"/>
      <c r="D201" s="210" t="s">
        <v>144</v>
      </c>
      <c r="E201" s="41"/>
      <c r="F201" s="211" t="s">
        <v>465</v>
      </c>
      <c r="G201" s="41"/>
      <c r="H201" s="41"/>
      <c r="I201" s="212"/>
      <c r="J201" s="41"/>
      <c r="K201" s="41"/>
      <c r="L201" s="45"/>
      <c r="M201" s="213"/>
      <c r="N201" s="214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144</v>
      </c>
      <c r="AU201" s="18" t="s">
        <v>86</v>
      </c>
    </row>
    <row r="202" s="15" customFormat="1">
      <c r="A202" s="15"/>
      <c r="B202" s="255"/>
      <c r="C202" s="256"/>
      <c r="D202" s="210" t="s">
        <v>145</v>
      </c>
      <c r="E202" s="257" t="s">
        <v>19</v>
      </c>
      <c r="F202" s="258" t="s">
        <v>466</v>
      </c>
      <c r="G202" s="256"/>
      <c r="H202" s="257" t="s">
        <v>19</v>
      </c>
      <c r="I202" s="259"/>
      <c r="J202" s="256"/>
      <c r="K202" s="256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145</v>
      </c>
      <c r="AU202" s="264" t="s">
        <v>86</v>
      </c>
      <c r="AV202" s="15" t="s">
        <v>84</v>
      </c>
      <c r="AW202" s="15" t="s">
        <v>37</v>
      </c>
      <c r="AX202" s="15" t="s">
        <v>76</v>
      </c>
      <c r="AY202" s="264" t="s">
        <v>137</v>
      </c>
    </row>
    <row r="203" s="15" customFormat="1">
      <c r="A203" s="15"/>
      <c r="B203" s="255"/>
      <c r="C203" s="256"/>
      <c r="D203" s="210" t="s">
        <v>145</v>
      </c>
      <c r="E203" s="257" t="s">
        <v>19</v>
      </c>
      <c r="F203" s="258" t="s">
        <v>431</v>
      </c>
      <c r="G203" s="256"/>
      <c r="H203" s="257" t="s">
        <v>19</v>
      </c>
      <c r="I203" s="259"/>
      <c r="J203" s="256"/>
      <c r="K203" s="256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145</v>
      </c>
      <c r="AU203" s="264" t="s">
        <v>86</v>
      </c>
      <c r="AV203" s="15" t="s">
        <v>84</v>
      </c>
      <c r="AW203" s="15" t="s">
        <v>37</v>
      </c>
      <c r="AX203" s="15" t="s">
        <v>76</v>
      </c>
      <c r="AY203" s="264" t="s">
        <v>137</v>
      </c>
    </row>
    <row r="204" s="12" customFormat="1">
      <c r="A204" s="12"/>
      <c r="B204" s="215"/>
      <c r="C204" s="216"/>
      <c r="D204" s="210" t="s">
        <v>145</v>
      </c>
      <c r="E204" s="217" t="s">
        <v>19</v>
      </c>
      <c r="F204" s="218" t="s">
        <v>836</v>
      </c>
      <c r="G204" s="216"/>
      <c r="H204" s="219">
        <v>4.7999999999999998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25" t="s">
        <v>145</v>
      </c>
      <c r="AU204" s="225" t="s">
        <v>86</v>
      </c>
      <c r="AV204" s="12" t="s">
        <v>86</v>
      </c>
      <c r="AW204" s="12" t="s">
        <v>37</v>
      </c>
      <c r="AX204" s="12" t="s">
        <v>84</v>
      </c>
      <c r="AY204" s="225" t="s">
        <v>137</v>
      </c>
    </row>
    <row r="205" s="2" customFormat="1" ht="16.5" customHeight="1">
      <c r="A205" s="39"/>
      <c r="B205" s="40"/>
      <c r="C205" s="197" t="s">
        <v>408</v>
      </c>
      <c r="D205" s="197" t="s">
        <v>138</v>
      </c>
      <c r="E205" s="198" t="s">
        <v>475</v>
      </c>
      <c r="F205" s="199" t="s">
        <v>476</v>
      </c>
      <c r="G205" s="200" t="s">
        <v>233</v>
      </c>
      <c r="H205" s="201">
        <v>17.800000000000001</v>
      </c>
      <c r="I205" s="202"/>
      <c r="J205" s="203">
        <f>ROUND(I205*H205,2)</f>
        <v>0</v>
      </c>
      <c r="K205" s="199" t="s">
        <v>188</v>
      </c>
      <c r="L205" s="45"/>
      <c r="M205" s="204" t="s">
        <v>19</v>
      </c>
      <c r="N205" s="205" t="s">
        <v>47</v>
      </c>
      <c r="O205" s="85"/>
      <c r="P205" s="206">
        <f>O205*H205</f>
        <v>0</v>
      </c>
      <c r="Q205" s="206">
        <v>0.11162</v>
      </c>
      <c r="R205" s="206">
        <f>Q205*H205</f>
        <v>1.9868360000000001</v>
      </c>
      <c r="S205" s="206">
        <v>0</v>
      </c>
      <c r="T205" s="20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8" t="s">
        <v>156</v>
      </c>
      <c r="AT205" s="208" t="s">
        <v>138</v>
      </c>
      <c r="AU205" s="208" t="s">
        <v>86</v>
      </c>
      <c r="AY205" s="18" t="s">
        <v>137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8" t="s">
        <v>84</v>
      </c>
      <c r="BK205" s="209">
        <f>ROUND(I205*H205,2)</f>
        <v>0</v>
      </c>
      <c r="BL205" s="18" t="s">
        <v>156</v>
      </c>
      <c r="BM205" s="208" t="s">
        <v>837</v>
      </c>
    </row>
    <row r="206" s="2" customFormat="1">
      <c r="A206" s="39"/>
      <c r="B206" s="40"/>
      <c r="C206" s="41"/>
      <c r="D206" s="210" t="s">
        <v>144</v>
      </c>
      <c r="E206" s="41"/>
      <c r="F206" s="211" t="s">
        <v>478</v>
      </c>
      <c r="G206" s="41"/>
      <c r="H206" s="41"/>
      <c r="I206" s="212"/>
      <c r="J206" s="41"/>
      <c r="K206" s="41"/>
      <c r="L206" s="45"/>
      <c r="M206" s="213"/>
      <c r="N206" s="214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144</v>
      </c>
      <c r="AU206" s="18" t="s">
        <v>86</v>
      </c>
    </row>
    <row r="207" s="2" customFormat="1">
      <c r="A207" s="39"/>
      <c r="B207" s="40"/>
      <c r="C207" s="41"/>
      <c r="D207" s="238" t="s">
        <v>191</v>
      </c>
      <c r="E207" s="41"/>
      <c r="F207" s="239" t="s">
        <v>479</v>
      </c>
      <c r="G207" s="41"/>
      <c r="H207" s="41"/>
      <c r="I207" s="212"/>
      <c r="J207" s="41"/>
      <c r="K207" s="41"/>
      <c r="L207" s="45"/>
      <c r="M207" s="213"/>
      <c r="N207" s="214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191</v>
      </c>
      <c r="AU207" s="18" t="s">
        <v>86</v>
      </c>
    </row>
    <row r="208" s="12" customFormat="1">
      <c r="A208" s="12"/>
      <c r="B208" s="215"/>
      <c r="C208" s="216"/>
      <c r="D208" s="210" t="s">
        <v>145</v>
      </c>
      <c r="E208" s="217" t="s">
        <v>19</v>
      </c>
      <c r="F208" s="218" t="s">
        <v>838</v>
      </c>
      <c r="G208" s="216"/>
      <c r="H208" s="219">
        <v>4.7999999999999998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25" t="s">
        <v>145</v>
      </c>
      <c r="AU208" s="225" t="s">
        <v>86</v>
      </c>
      <c r="AV208" s="12" t="s">
        <v>86</v>
      </c>
      <c r="AW208" s="12" t="s">
        <v>37</v>
      </c>
      <c r="AX208" s="12" t="s">
        <v>76</v>
      </c>
      <c r="AY208" s="225" t="s">
        <v>137</v>
      </c>
    </row>
    <row r="209" s="12" customFormat="1">
      <c r="A209" s="12"/>
      <c r="B209" s="215"/>
      <c r="C209" s="216"/>
      <c r="D209" s="210" t="s">
        <v>145</v>
      </c>
      <c r="E209" s="217" t="s">
        <v>19</v>
      </c>
      <c r="F209" s="218" t="s">
        <v>839</v>
      </c>
      <c r="G209" s="216"/>
      <c r="H209" s="219">
        <v>7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5" t="s">
        <v>145</v>
      </c>
      <c r="AU209" s="225" t="s">
        <v>86</v>
      </c>
      <c r="AV209" s="12" t="s">
        <v>86</v>
      </c>
      <c r="AW209" s="12" t="s">
        <v>37</v>
      </c>
      <c r="AX209" s="12" t="s">
        <v>76</v>
      </c>
      <c r="AY209" s="225" t="s">
        <v>137</v>
      </c>
    </row>
    <row r="210" s="12" customFormat="1">
      <c r="A210" s="12"/>
      <c r="B210" s="215"/>
      <c r="C210" s="216"/>
      <c r="D210" s="210" t="s">
        <v>145</v>
      </c>
      <c r="E210" s="217" t="s">
        <v>19</v>
      </c>
      <c r="F210" s="218" t="s">
        <v>840</v>
      </c>
      <c r="G210" s="216"/>
      <c r="H210" s="219">
        <v>6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25" t="s">
        <v>145</v>
      </c>
      <c r="AU210" s="225" t="s">
        <v>86</v>
      </c>
      <c r="AV210" s="12" t="s">
        <v>86</v>
      </c>
      <c r="AW210" s="12" t="s">
        <v>37</v>
      </c>
      <c r="AX210" s="12" t="s">
        <v>76</v>
      </c>
      <c r="AY210" s="225" t="s">
        <v>137</v>
      </c>
    </row>
    <row r="211" s="14" customFormat="1">
      <c r="A211" s="14"/>
      <c r="B211" s="244"/>
      <c r="C211" s="245"/>
      <c r="D211" s="210" t="s">
        <v>145</v>
      </c>
      <c r="E211" s="246" t="s">
        <v>19</v>
      </c>
      <c r="F211" s="247" t="s">
        <v>257</v>
      </c>
      <c r="G211" s="245"/>
      <c r="H211" s="248">
        <v>17.800000000000001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145</v>
      </c>
      <c r="AU211" s="254" t="s">
        <v>86</v>
      </c>
      <c r="AV211" s="14" t="s">
        <v>156</v>
      </c>
      <c r="AW211" s="14" t="s">
        <v>37</v>
      </c>
      <c r="AX211" s="14" t="s">
        <v>84</v>
      </c>
      <c r="AY211" s="254" t="s">
        <v>137</v>
      </c>
    </row>
    <row r="212" s="11" customFormat="1" ht="22.8" customHeight="1">
      <c r="A212" s="11"/>
      <c r="B212" s="183"/>
      <c r="C212" s="184"/>
      <c r="D212" s="185" t="s">
        <v>75</v>
      </c>
      <c r="E212" s="236" t="s">
        <v>213</v>
      </c>
      <c r="F212" s="236" t="s">
        <v>214</v>
      </c>
      <c r="G212" s="184"/>
      <c r="H212" s="184"/>
      <c r="I212" s="187"/>
      <c r="J212" s="237">
        <f>BK212</f>
        <v>0</v>
      </c>
      <c r="K212" s="184"/>
      <c r="L212" s="189"/>
      <c r="M212" s="190"/>
      <c r="N212" s="191"/>
      <c r="O212" s="191"/>
      <c r="P212" s="192">
        <f>SUM(P213:P224)</f>
        <v>0</v>
      </c>
      <c r="Q212" s="191"/>
      <c r="R212" s="192">
        <f>SUM(R213:R224)</f>
        <v>13.261802079999999</v>
      </c>
      <c r="S212" s="191"/>
      <c r="T212" s="193">
        <f>SUM(T213:T224)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194" t="s">
        <v>84</v>
      </c>
      <c r="AT212" s="195" t="s">
        <v>75</v>
      </c>
      <c r="AU212" s="195" t="s">
        <v>84</v>
      </c>
      <c r="AY212" s="194" t="s">
        <v>137</v>
      </c>
      <c r="BK212" s="196">
        <f>SUM(BK213:BK224)</f>
        <v>0</v>
      </c>
    </row>
    <row r="213" s="2" customFormat="1" ht="16.5" customHeight="1">
      <c r="A213" s="39"/>
      <c r="B213" s="40"/>
      <c r="C213" s="265" t="s">
        <v>415</v>
      </c>
      <c r="D213" s="265" t="s">
        <v>349</v>
      </c>
      <c r="E213" s="266" t="s">
        <v>538</v>
      </c>
      <c r="F213" s="267" t="s">
        <v>539</v>
      </c>
      <c r="G213" s="268" t="s">
        <v>281</v>
      </c>
      <c r="H213" s="269">
        <v>58</v>
      </c>
      <c r="I213" s="270"/>
      <c r="J213" s="271">
        <f>ROUND(I213*H213,2)</f>
        <v>0</v>
      </c>
      <c r="K213" s="267" t="s">
        <v>188</v>
      </c>
      <c r="L213" s="272"/>
      <c r="M213" s="273" t="s">
        <v>19</v>
      </c>
      <c r="N213" s="274" t="s">
        <v>47</v>
      </c>
      <c r="O213" s="85"/>
      <c r="P213" s="206">
        <f>O213*H213</f>
        <v>0</v>
      </c>
      <c r="Q213" s="206">
        <v>0.044999999999999998</v>
      </c>
      <c r="R213" s="206">
        <f>Q213*H213</f>
        <v>2.6099999999999999</v>
      </c>
      <c r="S213" s="206">
        <v>0</v>
      </c>
      <c r="T213" s="20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8" t="s">
        <v>278</v>
      </c>
      <c r="AT213" s="208" t="s">
        <v>349</v>
      </c>
      <c r="AU213" s="208" t="s">
        <v>86</v>
      </c>
      <c r="AY213" s="18" t="s">
        <v>137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8" t="s">
        <v>84</v>
      </c>
      <c r="BK213" s="209">
        <f>ROUND(I213*H213,2)</f>
        <v>0</v>
      </c>
      <c r="BL213" s="18" t="s">
        <v>156</v>
      </c>
      <c r="BM213" s="208" t="s">
        <v>841</v>
      </c>
    </row>
    <row r="214" s="2" customFormat="1">
      <c r="A214" s="39"/>
      <c r="B214" s="40"/>
      <c r="C214" s="41"/>
      <c r="D214" s="210" t="s">
        <v>144</v>
      </c>
      <c r="E214" s="41"/>
      <c r="F214" s="211" t="s">
        <v>539</v>
      </c>
      <c r="G214" s="41"/>
      <c r="H214" s="41"/>
      <c r="I214" s="212"/>
      <c r="J214" s="41"/>
      <c r="K214" s="41"/>
      <c r="L214" s="45"/>
      <c r="M214" s="213"/>
      <c r="N214" s="214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144</v>
      </c>
      <c r="AU214" s="18" t="s">
        <v>86</v>
      </c>
    </row>
    <row r="215" s="15" customFormat="1">
      <c r="A215" s="15"/>
      <c r="B215" s="255"/>
      <c r="C215" s="256"/>
      <c r="D215" s="210" t="s">
        <v>145</v>
      </c>
      <c r="E215" s="257" t="s">
        <v>19</v>
      </c>
      <c r="F215" s="258" t="s">
        <v>541</v>
      </c>
      <c r="G215" s="256"/>
      <c r="H215" s="257" t="s">
        <v>19</v>
      </c>
      <c r="I215" s="259"/>
      <c r="J215" s="256"/>
      <c r="K215" s="256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145</v>
      </c>
      <c r="AU215" s="264" t="s">
        <v>86</v>
      </c>
      <c r="AV215" s="15" t="s">
        <v>84</v>
      </c>
      <c r="AW215" s="15" t="s">
        <v>37</v>
      </c>
      <c r="AX215" s="15" t="s">
        <v>76</v>
      </c>
      <c r="AY215" s="264" t="s">
        <v>137</v>
      </c>
    </row>
    <row r="216" s="12" customFormat="1">
      <c r="A216" s="12"/>
      <c r="B216" s="215"/>
      <c r="C216" s="216"/>
      <c r="D216" s="210" t="s">
        <v>145</v>
      </c>
      <c r="E216" s="217" t="s">
        <v>19</v>
      </c>
      <c r="F216" s="218" t="s">
        <v>615</v>
      </c>
      <c r="G216" s="216"/>
      <c r="H216" s="219">
        <v>58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25" t="s">
        <v>145</v>
      </c>
      <c r="AU216" s="225" t="s">
        <v>86</v>
      </c>
      <c r="AV216" s="12" t="s">
        <v>86</v>
      </c>
      <c r="AW216" s="12" t="s">
        <v>37</v>
      </c>
      <c r="AX216" s="12" t="s">
        <v>84</v>
      </c>
      <c r="AY216" s="225" t="s">
        <v>137</v>
      </c>
    </row>
    <row r="217" s="2" customFormat="1" ht="16.5" customHeight="1">
      <c r="A217" s="39"/>
      <c r="B217" s="40"/>
      <c r="C217" s="197" t="s">
        <v>421</v>
      </c>
      <c r="D217" s="197" t="s">
        <v>138</v>
      </c>
      <c r="E217" s="198" t="s">
        <v>544</v>
      </c>
      <c r="F217" s="199" t="s">
        <v>545</v>
      </c>
      <c r="G217" s="200" t="s">
        <v>281</v>
      </c>
      <c r="H217" s="201">
        <v>58</v>
      </c>
      <c r="I217" s="202"/>
      <c r="J217" s="203">
        <f>ROUND(I217*H217,2)</f>
        <v>0</v>
      </c>
      <c r="K217" s="199" t="s">
        <v>188</v>
      </c>
      <c r="L217" s="45"/>
      <c r="M217" s="204" t="s">
        <v>19</v>
      </c>
      <c r="N217" s="205" t="s">
        <v>47</v>
      </c>
      <c r="O217" s="85"/>
      <c r="P217" s="206">
        <f>O217*H217</f>
        <v>0</v>
      </c>
      <c r="Q217" s="206">
        <v>0.12949959999999999</v>
      </c>
      <c r="R217" s="206">
        <f>Q217*H217</f>
        <v>7.5109767999999999</v>
      </c>
      <c r="S217" s="206">
        <v>0</v>
      </c>
      <c r="T217" s="20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8" t="s">
        <v>156</v>
      </c>
      <c r="AT217" s="208" t="s">
        <v>138</v>
      </c>
      <c r="AU217" s="208" t="s">
        <v>86</v>
      </c>
      <c r="AY217" s="18" t="s">
        <v>137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8" t="s">
        <v>84</v>
      </c>
      <c r="BK217" s="209">
        <f>ROUND(I217*H217,2)</f>
        <v>0</v>
      </c>
      <c r="BL217" s="18" t="s">
        <v>156</v>
      </c>
      <c r="BM217" s="208" t="s">
        <v>842</v>
      </c>
    </row>
    <row r="218" s="2" customFormat="1">
      <c r="A218" s="39"/>
      <c r="B218" s="40"/>
      <c r="C218" s="41"/>
      <c r="D218" s="210" t="s">
        <v>144</v>
      </c>
      <c r="E218" s="41"/>
      <c r="F218" s="211" t="s">
        <v>547</v>
      </c>
      <c r="G218" s="41"/>
      <c r="H218" s="41"/>
      <c r="I218" s="212"/>
      <c r="J218" s="41"/>
      <c r="K218" s="41"/>
      <c r="L218" s="45"/>
      <c r="M218" s="213"/>
      <c r="N218" s="21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86</v>
      </c>
    </row>
    <row r="219" s="2" customFormat="1">
      <c r="A219" s="39"/>
      <c r="B219" s="40"/>
      <c r="C219" s="41"/>
      <c r="D219" s="238" t="s">
        <v>191</v>
      </c>
      <c r="E219" s="41"/>
      <c r="F219" s="239" t="s">
        <v>548</v>
      </c>
      <c r="G219" s="41"/>
      <c r="H219" s="41"/>
      <c r="I219" s="212"/>
      <c r="J219" s="41"/>
      <c r="K219" s="41"/>
      <c r="L219" s="45"/>
      <c r="M219" s="213"/>
      <c r="N219" s="214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191</v>
      </c>
      <c r="AU219" s="18" t="s">
        <v>86</v>
      </c>
    </row>
    <row r="220" s="12" customFormat="1">
      <c r="A220" s="12"/>
      <c r="B220" s="215"/>
      <c r="C220" s="216"/>
      <c r="D220" s="210" t="s">
        <v>145</v>
      </c>
      <c r="E220" s="217" t="s">
        <v>19</v>
      </c>
      <c r="F220" s="218" t="s">
        <v>615</v>
      </c>
      <c r="G220" s="216"/>
      <c r="H220" s="219">
        <v>58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25" t="s">
        <v>145</v>
      </c>
      <c r="AU220" s="225" t="s">
        <v>86</v>
      </c>
      <c r="AV220" s="12" t="s">
        <v>86</v>
      </c>
      <c r="AW220" s="12" t="s">
        <v>37</v>
      </c>
      <c r="AX220" s="12" t="s">
        <v>84</v>
      </c>
      <c r="AY220" s="225" t="s">
        <v>137</v>
      </c>
    </row>
    <row r="221" s="2" customFormat="1" ht="16.5" customHeight="1">
      <c r="A221" s="39"/>
      <c r="B221" s="40"/>
      <c r="C221" s="197" t="s">
        <v>427</v>
      </c>
      <c r="D221" s="197" t="s">
        <v>138</v>
      </c>
      <c r="E221" s="198" t="s">
        <v>550</v>
      </c>
      <c r="F221" s="199" t="s">
        <v>551</v>
      </c>
      <c r="G221" s="200" t="s">
        <v>295</v>
      </c>
      <c r="H221" s="201">
        <v>1.3919999999999999</v>
      </c>
      <c r="I221" s="202"/>
      <c r="J221" s="203">
        <f>ROUND(I221*H221,2)</f>
        <v>0</v>
      </c>
      <c r="K221" s="199" t="s">
        <v>188</v>
      </c>
      <c r="L221" s="45"/>
      <c r="M221" s="204" t="s">
        <v>19</v>
      </c>
      <c r="N221" s="205" t="s">
        <v>47</v>
      </c>
      <c r="O221" s="85"/>
      <c r="P221" s="206">
        <f>O221*H221</f>
        <v>0</v>
      </c>
      <c r="Q221" s="206">
        <v>2.2563399999999998</v>
      </c>
      <c r="R221" s="206">
        <f>Q221*H221</f>
        <v>3.1408252799999996</v>
      </c>
      <c r="S221" s="206">
        <v>0</v>
      </c>
      <c r="T221" s="20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8" t="s">
        <v>156</v>
      </c>
      <c r="AT221" s="208" t="s">
        <v>138</v>
      </c>
      <c r="AU221" s="208" t="s">
        <v>86</v>
      </c>
      <c r="AY221" s="18" t="s">
        <v>137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8" t="s">
        <v>84</v>
      </c>
      <c r="BK221" s="209">
        <f>ROUND(I221*H221,2)</f>
        <v>0</v>
      </c>
      <c r="BL221" s="18" t="s">
        <v>156</v>
      </c>
      <c r="BM221" s="208" t="s">
        <v>843</v>
      </c>
    </row>
    <row r="222" s="2" customFormat="1">
      <c r="A222" s="39"/>
      <c r="B222" s="40"/>
      <c r="C222" s="41"/>
      <c r="D222" s="210" t="s">
        <v>144</v>
      </c>
      <c r="E222" s="41"/>
      <c r="F222" s="211" t="s">
        <v>553</v>
      </c>
      <c r="G222" s="41"/>
      <c r="H222" s="41"/>
      <c r="I222" s="212"/>
      <c r="J222" s="41"/>
      <c r="K222" s="41"/>
      <c r="L222" s="45"/>
      <c r="M222" s="213"/>
      <c r="N222" s="21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144</v>
      </c>
      <c r="AU222" s="18" t="s">
        <v>86</v>
      </c>
    </row>
    <row r="223" s="2" customFormat="1">
      <c r="A223" s="39"/>
      <c r="B223" s="40"/>
      <c r="C223" s="41"/>
      <c r="D223" s="238" t="s">
        <v>191</v>
      </c>
      <c r="E223" s="41"/>
      <c r="F223" s="239" t="s">
        <v>554</v>
      </c>
      <c r="G223" s="41"/>
      <c r="H223" s="41"/>
      <c r="I223" s="212"/>
      <c r="J223" s="41"/>
      <c r="K223" s="41"/>
      <c r="L223" s="45"/>
      <c r="M223" s="213"/>
      <c r="N223" s="214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191</v>
      </c>
      <c r="AU223" s="18" t="s">
        <v>86</v>
      </c>
    </row>
    <row r="224" s="12" customFormat="1">
      <c r="A224" s="12"/>
      <c r="B224" s="215"/>
      <c r="C224" s="216"/>
      <c r="D224" s="210" t="s">
        <v>145</v>
      </c>
      <c r="E224" s="217" t="s">
        <v>19</v>
      </c>
      <c r="F224" s="218" t="s">
        <v>844</v>
      </c>
      <c r="G224" s="216"/>
      <c r="H224" s="219">
        <v>1.3919999999999999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5" t="s">
        <v>145</v>
      </c>
      <c r="AU224" s="225" t="s">
        <v>86</v>
      </c>
      <c r="AV224" s="12" t="s">
        <v>86</v>
      </c>
      <c r="AW224" s="12" t="s">
        <v>37</v>
      </c>
      <c r="AX224" s="12" t="s">
        <v>84</v>
      </c>
      <c r="AY224" s="225" t="s">
        <v>137</v>
      </c>
    </row>
    <row r="225" s="11" customFormat="1" ht="22.8" customHeight="1">
      <c r="A225" s="11"/>
      <c r="B225" s="183"/>
      <c r="C225" s="184"/>
      <c r="D225" s="185" t="s">
        <v>75</v>
      </c>
      <c r="E225" s="236" t="s">
        <v>556</v>
      </c>
      <c r="F225" s="236" t="s">
        <v>557</v>
      </c>
      <c r="G225" s="184"/>
      <c r="H225" s="184"/>
      <c r="I225" s="187"/>
      <c r="J225" s="237">
        <f>BK225</f>
        <v>0</v>
      </c>
      <c r="K225" s="184"/>
      <c r="L225" s="189"/>
      <c r="M225" s="190"/>
      <c r="N225" s="191"/>
      <c r="O225" s="191"/>
      <c r="P225" s="192">
        <f>SUM(P226:P263)</f>
        <v>0</v>
      </c>
      <c r="Q225" s="191"/>
      <c r="R225" s="192">
        <f>SUM(R226:R263)</f>
        <v>0</v>
      </c>
      <c r="S225" s="191"/>
      <c r="T225" s="193">
        <f>SUM(T226:T263)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194" t="s">
        <v>84</v>
      </c>
      <c r="AT225" s="195" t="s">
        <v>75</v>
      </c>
      <c r="AU225" s="195" t="s">
        <v>84</v>
      </c>
      <c r="AY225" s="194" t="s">
        <v>137</v>
      </c>
      <c r="BK225" s="196">
        <f>SUM(BK226:BK263)</f>
        <v>0</v>
      </c>
    </row>
    <row r="226" s="2" customFormat="1" ht="16.5" customHeight="1">
      <c r="A226" s="39"/>
      <c r="B226" s="40"/>
      <c r="C226" s="197" t="s">
        <v>432</v>
      </c>
      <c r="D226" s="197" t="s">
        <v>138</v>
      </c>
      <c r="E226" s="198" t="s">
        <v>558</v>
      </c>
      <c r="F226" s="199" t="s">
        <v>559</v>
      </c>
      <c r="G226" s="200" t="s">
        <v>319</v>
      </c>
      <c r="H226" s="201">
        <v>12.470000000000001</v>
      </c>
      <c r="I226" s="202"/>
      <c r="J226" s="203">
        <f>ROUND(I226*H226,2)</f>
        <v>0</v>
      </c>
      <c r="K226" s="199" t="s">
        <v>188</v>
      </c>
      <c r="L226" s="45"/>
      <c r="M226" s="204" t="s">
        <v>19</v>
      </c>
      <c r="N226" s="205" t="s">
        <v>47</v>
      </c>
      <c r="O226" s="85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08" t="s">
        <v>156</v>
      </c>
      <c r="AT226" s="208" t="s">
        <v>138</v>
      </c>
      <c r="AU226" s="208" t="s">
        <v>86</v>
      </c>
      <c r="AY226" s="18" t="s">
        <v>137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8" t="s">
        <v>84</v>
      </c>
      <c r="BK226" s="209">
        <f>ROUND(I226*H226,2)</f>
        <v>0</v>
      </c>
      <c r="BL226" s="18" t="s">
        <v>156</v>
      </c>
      <c r="BM226" s="208" t="s">
        <v>845</v>
      </c>
    </row>
    <row r="227" s="2" customFormat="1">
      <c r="A227" s="39"/>
      <c r="B227" s="40"/>
      <c r="C227" s="41"/>
      <c r="D227" s="210" t="s">
        <v>144</v>
      </c>
      <c r="E227" s="41"/>
      <c r="F227" s="211" t="s">
        <v>561</v>
      </c>
      <c r="G227" s="41"/>
      <c r="H227" s="41"/>
      <c r="I227" s="212"/>
      <c r="J227" s="41"/>
      <c r="K227" s="41"/>
      <c r="L227" s="45"/>
      <c r="M227" s="213"/>
      <c r="N227" s="214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144</v>
      </c>
      <c r="AU227" s="18" t="s">
        <v>86</v>
      </c>
    </row>
    <row r="228" s="2" customFormat="1">
      <c r="A228" s="39"/>
      <c r="B228" s="40"/>
      <c r="C228" s="41"/>
      <c r="D228" s="238" t="s">
        <v>191</v>
      </c>
      <c r="E228" s="41"/>
      <c r="F228" s="239" t="s">
        <v>562</v>
      </c>
      <c r="G228" s="41"/>
      <c r="H228" s="41"/>
      <c r="I228" s="212"/>
      <c r="J228" s="41"/>
      <c r="K228" s="41"/>
      <c r="L228" s="45"/>
      <c r="M228" s="213"/>
      <c r="N228" s="214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191</v>
      </c>
      <c r="AU228" s="18" t="s">
        <v>86</v>
      </c>
    </row>
    <row r="229" s="12" customFormat="1">
      <c r="A229" s="12"/>
      <c r="B229" s="215"/>
      <c r="C229" s="216"/>
      <c r="D229" s="210" t="s">
        <v>145</v>
      </c>
      <c r="E229" s="217" t="s">
        <v>19</v>
      </c>
      <c r="F229" s="218" t="s">
        <v>846</v>
      </c>
      <c r="G229" s="216"/>
      <c r="H229" s="219">
        <v>12.470000000000001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5" t="s">
        <v>145</v>
      </c>
      <c r="AU229" s="225" t="s">
        <v>86</v>
      </c>
      <c r="AV229" s="12" t="s">
        <v>86</v>
      </c>
      <c r="AW229" s="12" t="s">
        <v>37</v>
      </c>
      <c r="AX229" s="12" t="s">
        <v>84</v>
      </c>
      <c r="AY229" s="225" t="s">
        <v>137</v>
      </c>
    </row>
    <row r="230" s="2" customFormat="1" ht="16.5" customHeight="1">
      <c r="A230" s="39"/>
      <c r="B230" s="40"/>
      <c r="C230" s="197" t="s">
        <v>438</v>
      </c>
      <c r="D230" s="197" t="s">
        <v>138</v>
      </c>
      <c r="E230" s="198" t="s">
        <v>566</v>
      </c>
      <c r="F230" s="199" t="s">
        <v>567</v>
      </c>
      <c r="G230" s="200" t="s">
        <v>319</v>
      </c>
      <c r="H230" s="201">
        <v>124.7</v>
      </c>
      <c r="I230" s="202"/>
      <c r="J230" s="203">
        <f>ROUND(I230*H230,2)</f>
        <v>0</v>
      </c>
      <c r="K230" s="199" t="s">
        <v>188</v>
      </c>
      <c r="L230" s="45"/>
      <c r="M230" s="204" t="s">
        <v>19</v>
      </c>
      <c r="N230" s="205" t="s">
        <v>47</v>
      </c>
      <c r="O230" s="85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8" t="s">
        <v>156</v>
      </c>
      <c r="AT230" s="208" t="s">
        <v>138</v>
      </c>
      <c r="AU230" s="208" t="s">
        <v>86</v>
      </c>
      <c r="AY230" s="18" t="s">
        <v>137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8" t="s">
        <v>84</v>
      </c>
      <c r="BK230" s="209">
        <f>ROUND(I230*H230,2)</f>
        <v>0</v>
      </c>
      <c r="BL230" s="18" t="s">
        <v>156</v>
      </c>
      <c r="BM230" s="208" t="s">
        <v>847</v>
      </c>
    </row>
    <row r="231" s="2" customFormat="1">
      <c r="A231" s="39"/>
      <c r="B231" s="40"/>
      <c r="C231" s="41"/>
      <c r="D231" s="210" t="s">
        <v>144</v>
      </c>
      <c r="E231" s="41"/>
      <c r="F231" s="211" t="s">
        <v>569</v>
      </c>
      <c r="G231" s="41"/>
      <c r="H231" s="41"/>
      <c r="I231" s="212"/>
      <c r="J231" s="41"/>
      <c r="K231" s="41"/>
      <c r="L231" s="45"/>
      <c r="M231" s="213"/>
      <c r="N231" s="21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144</v>
      </c>
      <c r="AU231" s="18" t="s">
        <v>86</v>
      </c>
    </row>
    <row r="232" s="2" customFormat="1">
      <c r="A232" s="39"/>
      <c r="B232" s="40"/>
      <c r="C232" s="41"/>
      <c r="D232" s="238" t="s">
        <v>191</v>
      </c>
      <c r="E232" s="41"/>
      <c r="F232" s="239" t="s">
        <v>570</v>
      </c>
      <c r="G232" s="41"/>
      <c r="H232" s="41"/>
      <c r="I232" s="212"/>
      <c r="J232" s="41"/>
      <c r="K232" s="41"/>
      <c r="L232" s="45"/>
      <c r="M232" s="213"/>
      <c r="N232" s="214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191</v>
      </c>
      <c r="AU232" s="18" t="s">
        <v>86</v>
      </c>
    </row>
    <row r="233" s="12" customFormat="1">
      <c r="A233" s="12"/>
      <c r="B233" s="215"/>
      <c r="C233" s="216"/>
      <c r="D233" s="210" t="s">
        <v>145</v>
      </c>
      <c r="E233" s="217" t="s">
        <v>19</v>
      </c>
      <c r="F233" s="218" t="s">
        <v>848</v>
      </c>
      <c r="G233" s="216"/>
      <c r="H233" s="219">
        <v>124.7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5" t="s">
        <v>145</v>
      </c>
      <c r="AU233" s="225" t="s">
        <v>86</v>
      </c>
      <c r="AV233" s="12" t="s">
        <v>86</v>
      </c>
      <c r="AW233" s="12" t="s">
        <v>37</v>
      </c>
      <c r="AX233" s="12" t="s">
        <v>84</v>
      </c>
      <c r="AY233" s="225" t="s">
        <v>137</v>
      </c>
    </row>
    <row r="234" s="2" customFormat="1" ht="16.5" customHeight="1">
      <c r="A234" s="39"/>
      <c r="B234" s="40"/>
      <c r="C234" s="197" t="s">
        <v>449</v>
      </c>
      <c r="D234" s="197" t="s">
        <v>138</v>
      </c>
      <c r="E234" s="198" t="s">
        <v>573</v>
      </c>
      <c r="F234" s="199" t="s">
        <v>574</v>
      </c>
      <c r="G234" s="200" t="s">
        <v>319</v>
      </c>
      <c r="H234" s="201">
        <v>20.059999999999999</v>
      </c>
      <c r="I234" s="202"/>
      <c r="J234" s="203">
        <f>ROUND(I234*H234,2)</f>
        <v>0</v>
      </c>
      <c r="K234" s="199" t="s">
        <v>188</v>
      </c>
      <c r="L234" s="45"/>
      <c r="M234" s="204" t="s">
        <v>19</v>
      </c>
      <c r="N234" s="205" t="s">
        <v>47</v>
      </c>
      <c r="O234" s="85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8" t="s">
        <v>156</v>
      </c>
      <c r="AT234" s="208" t="s">
        <v>138</v>
      </c>
      <c r="AU234" s="208" t="s">
        <v>86</v>
      </c>
      <c r="AY234" s="18" t="s">
        <v>137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8" t="s">
        <v>84</v>
      </c>
      <c r="BK234" s="209">
        <f>ROUND(I234*H234,2)</f>
        <v>0</v>
      </c>
      <c r="BL234" s="18" t="s">
        <v>156</v>
      </c>
      <c r="BM234" s="208" t="s">
        <v>849</v>
      </c>
    </row>
    <row r="235" s="2" customFormat="1">
      <c r="A235" s="39"/>
      <c r="B235" s="40"/>
      <c r="C235" s="41"/>
      <c r="D235" s="210" t="s">
        <v>144</v>
      </c>
      <c r="E235" s="41"/>
      <c r="F235" s="211" t="s">
        <v>576</v>
      </c>
      <c r="G235" s="41"/>
      <c r="H235" s="41"/>
      <c r="I235" s="212"/>
      <c r="J235" s="41"/>
      <c r="K235" s="41"/>
      <c r="L235" s="45"/>
      <c r="M235" s="213"/>
      <c r="N235" s="214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144</v>
      </c>
      <c r="AU235" s="18" t="s">
        <v>86</v>
      </c>
    </row>
    <row r="236" s="2" customFormat="1">
      <c r="A236" s="39"/>
      <c r="B236" s="40"/>
      <c r="C236" s="41"/>
      <c r="D236" s="238" t="s">
        <v>191</v>
      </c>
      <c r="E236" s="41"/>
      <c r="F236" s="239" t="s">
        <v>577</v>
      </c>
      <c r="G236" s="41"/>
      <c r="H236" s="41"/>
      <c r="I236" s="212"/>
      <c r="J236" s="41"/>
      <c r="K236" s="41"/>
      <c r="L236" s="45"/>
      <c r="M236" s="213"/>
      <c r="N236" s="214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191</v>
      </c>
      <c r="AU236" s="18" t="s">
        <v>86</v>
      </c>
    </row>
    <row r="237" s="12" customFormat="1">
      <c r="A237" s="12"/>
      <c r="B237" s="215"/>
      <c r="C237" s="216"/>
      <c r="D237" s="210" t="s">
        <v>145</v>
      </c>
      <c r="E237" s="217" t="s">
        <v>19</v>
      </c>
      <c r="F237" s="218" t="s">
        <v>850</v>
      </c>
      <c r="G237" s="216"/>
      <c r="H237" s="219">
        <v>15.119999999999999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25" t="s">
        <v>145</v>
      </c>
      <c r="AU237" s="225" t="s">
        <v>86</v>
      </c>
      <c r="AV237" s="12" t="s">
        <v>86</v>
      </c>
      <c r="AW237" s="12" t="s">
        <v>37</v>
      </c>
      <c r="AX237" s="12" t="s">
        <v>76</v>
      </c>
      <c r="AY237" s="225" t="s">
        <v>137</v>
      </c>
    </row>
    <row r="238" s="12" customFormat="1">
      <c r="A238" s="12"/>
      <c r="B238" s="215"/>
      <c r="C238" s="216"/>
      <c r="D238" s="210" t="s">
        <v>145</v>
      </c>
      <c r="E238" s="217" t="s">
        <v>19</v>
      </c>
      <c r="F238" s="218" t="s">
        <v>851</v>
      </c>
      <c r="G238" s="216"/>
      <c r="H238" s="219">
        <v>4.9400000000000004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5" t="s">
        <v>145</v>
      </c>
      <c r="AU238" s="225" t="s">
        <v>86</v>
      </c>
      <c r="AV238" s="12" t="s">
        <v>86</v>
      </c>
      <c r="AW238" s="12" t="s">
        <v>37</v>
      </c>
      <c r="AX238" s="12" t="s">
        <v>76</v>
      </c>
      <c r="AY238" s="225" t="s">
        <v>137</v>
      </c>
    </row>
    <row r="239" s="14" customFormat="1">
      <c r="A239" s="14"/>
      <c r="B239" s="244"/>
      <c r="C239" s="245"/>
      <c r="D239" s="210" t="s">
        <v>145</v>
      </c>
      <c r="E239" s="246" t="s">
        <v>19</v>
      </c>
      <c r="F239" s="247" t="s">
        <v>257</v>
      </c>
      <c r="G239" s="245"/>
      <c r="H239" s="248">
        <v>20.059999999999999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145</v>
      </c>
      <c r="AU239" s="254" t="s">
        <v>86</v>
      </c>
      <c r="AV239" s="14" t="s">
        <v>156</v>
      </c>
      <c r="AW239" s="14" t="s">
        <v>37</v>
      </c>
      <c r="AX239" s="14" t="s">
        <v>84</v>
      </c>
      <c r="AY239" s="254" t="s">
        <v>137</v>
      </c>
    </row>
    <row r="240" s="2" customFormat="1" ht="16.5" customHeight="1">
      <c r="A240" s="39"/>
      <c r="B240" s="40"/>
      <c r="C240" s="197" t="s">
        <v>455</v>
      </c>
      <c r="D240" s="197" t="s">
        <v>138</v>
      </c>
      <c r="E240" s="198" t="s">
        <v>583</v>
      </c>
      <c r="F240" s="199" t="s">
        <v>584</v>
      </c>
      <c r="G240" s="200" t="s">
        <v>319</v>
      </c>
      <c r="H240" s="201">
        <v>200.59999999999999</v>
      </c>
      <c r="I240" s="202"/>
      <c r="J240" s="203">
        <f>ROUND(I240*H240,2)</f>
        <v>0</v>
      </c>
      <c r="K240" s="199" t="s">
        <v>188</v>
      </c>
      <c r="L240" s="45"/>
      <c r="M240" s="204" t="s">
        <v>19</v>
      </c>
      <c r="N240" s="205" t="s">
        <v>47</v>
      </c>
      <c r="O240" s="85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8" t="s">
        <v>156</v>
      </c>
      <c r="AT240" s="208" t="s">
        <v>138</v>
      </c>
      <c r="AU240" s="208" t="s">
        <v>86</v>
      </c>
      <c r="AY240" s="18" t="s">
        <v>137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8" t="s">
        <v>84</v>
      </c>
      <c r="BK240" s="209">
        <f>ROUND(I240*H240,2)</f>
        <v>0</v>
      </c>
      <c r="BL240" s="18" t="s">
        <v>156</v>
      </c>
      <c r="BM240" s="208" t="s">
        <v>852</v>
      </c>
    </row>
    <row r="241" s="2" customFormat="1">
      <c r="A241" s="39"/>
      <c r="B241" s="40"/>
      <c r="C241" s="41"/>
      <c r="D241" s="210" t="s">
        <v>144</v>
      </c>
      <c r="E241" s="41"/>
      <c r="F241" s="211" t="s">
        <v>586</v>
      </c>
      <c r="G241" s="41"/>
      <c r="H241" s="41"/>
      <c r="I241" s="212"/>
      <c r="J241" s="41"/>
      <c r="K241" s="41"/>
      <c r="L241" s="45"/>
      <c r="M241" s="213"/>
      <c r="N241" s="214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144</v>
      </c>
      <c r="AU241" s="18" t="s">
        <v>86</v>
      </c>
    </row>
    <row r="242" s="2" customFormat="1">
      <c r="A242" s="39"/>
      <c r="B242" s="40"/>
      <c r="C242" s="41"/>
      <c r="D242" s="238" t="s">
        <v>191</v>
      </c>
      <c r="E242" s="41"/>
      <c r="F242" s="239" t="s">
        <v>587</v>
      </c>
      <c r="G242" s="41"/>
      <c r="H242" s="41"/>
      <c r="I242" s="212"/>
      <c r="J242" s="41"/>
      <c r="K242" s="41"/>
      <c r="L242" s="45"/>
      <c r="M242" s="213"/>
      <c r="N242" s="214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191</v>
      </c>
      <c r="AU242" s="18" t="s">
        <v>86</v>
      </c>
    </row>
    <row r="243" s="12" customFormat="1">
      <c r="A243" s="12"/>
      <c r="B243" s="215"/>
      <c r="C243" s="216"/>
      <c r="D243" s="210" t="s">
        <v>145</v>
      </c>
      <c r="E243" s="217" t="s">
        <v>19</v>
      </c>
      <c r="F243" s="218" t="s">
        <v>853</v>
      </c>
      <c r="G243" s="216"/>
      <c r="H243" s="219">
        <v>200.59999999999999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25" t="s">
        <v>145</v>
      </c>
      <c r="AU243" s="225" t="s">
        <v>86</v>
      </c>
      <c r="AV243" s="12" t="s">
        <v>86</v>
      </c>
      <c r="AW243" s="12" t="s">
        <v>37</v>
      </c>
      <c r="AX243" s="12" t="s">
        <v>84</v>
      </c>
      <c r="AY243" s="225" t="s">
        <v>137</v>
      </c>
    </row>
    <row r="244" s="2" customFormat="1" ht="16.5" customHeight="1">
      <c r="A244" s="39"/>
      <c r="B244" s="40"/>
      <c r="C244" s="197" t="s">
        <v>461</v>
      </c>
      <c r="D244" s="197" t="s">
        <v>138</v>
      </c>
      <c r="E244" s="198" t="s">
        <v>590</v>
      </c>
      <c r="F244" s="199" t="s">
        <v>591</v>
      </c>
      <c r="G244" s="200" t="s">
        <v>319</v>
      </c>
      <c r="H244" s="201">
        <v>12.470000000000001</v>
      </c>
      <c r="I244" s="202"/>
      <c r="J244" s="203">
        <f>ROUND(I244*H244,2)</f>
        <v>0</v>
      </c>
      <c r="K244" s="199" t="s">
        <v>188</v>
      </c>
      <c r="L244" s="45"/>
      <c r="M244" s="204" t="s">
        <v>19</v>
      </c>
      <c r="N244" s="205" t="s">
        <v>47</v>
      </c>
      <c r="O244" s="85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8" t="s">
        <v>156</v>
      </c>
      <c r="AT244" s="208" t="s">
        <v>138</v>
      </c>
      <c r="AU244" s="208" t="s">
        <v>86</v>
      </c>
      <c r="AY244" s="18" t="s">
        <v>137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8" t="s">
        <v>84</v>
      </c>
      <c r="BK244" s="209">
        <f>ROUND(I244*H244,2)</f>
        <v>0</v>
      </c>
      <c r="BL244" s="18" t="s">
        <v>156</v>
      </c>
      <c r="BM244" s="208" t="s">
        <v>854</v>
      </c>
    </row>
    <row r="245" s="2" customFormat="1">
      <c r="A245" s="39"/>
      <c r="B245" s="40"/>
      <c r="C245" s="41"/>
      <c r="D245" s="210" t="s">
        <v>144</v>
      </c>
      <c r="E245" s="41"/>
      <c r="F245" s="211" t="s">
        <v>593</v>
      </c>
      <c r="G245" s="41"/>
      <c r="H245" s="41"/>
      <c r="I245" s="212"/>
      <c r="J245" s="41"/>
      <c r="K245" s="41"/>
      <c r="L245" s="45"/>
      <c r="M245" s="213"/>
      <c r="N245" s="214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144</v>
      </c>
      <c r="AU245" s="18" t="s">
        <v>86</v>
      </c>
    </row>
    <row r="246" s="2" customFormat="1">
      <c r="A246" s="39"/>
      <c r="B246" s="40"/>
      <c r="C246" s="41"/>
      <c r="D246" s="238" t="s">
        <v>191</v>
      </c>
      <c r="E246" s="41"/>
      <c r="F246" s="239" t="s">
        <v>594</v>
      </c>
      <c r="G246" s="41"/>
      <c r="H246" s="41"/>
      <c r="I246" s="212"/>
      <c r="J246" s="41"/>
      <c r="K246" s="41"/>
      <c r="L246" s="45"/>
      <c r="M246" s="213"/>
      <c r="N246" s="214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191</v>
      </c>
      <c r="AU246" s="18" t="s">
        <v>86</v>
      </c>
    </row>
    <row r="247" s="12" customFormat="1">
      <c r="A247" s="12"/>
      <c r="B247" s="215"/>
      <c r="C247" s="216"/>
      <c r="D247" s="210" t="s">
        <v>145</v>
      </c>
      <c r="E247" s="217" t="s">
        <v>19</v>
      </c>
      <c r="F247" s="218" t="s">
        <v>855</v>
      </c>
      <c r="G247" s="216"/>
      <c r="H247" s="219">
        <v>12.470000000000001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25" t="s">
        <v>145</v>
      </c>
      <c r="AU247" s="225" t="s">
        <v>86</v>
      </c>
      <c r="AV247" s="12" t="s">
        <v>86</v>
      </c>
      <c r="AW247" s="12" t="s">
        <v>37</v>
      </c>
      <c r="AX247" s="12" t="s">
        <v>84</v>
      </c>
      <c r="AY247" s="225" t="s">
        <v>137</v>
      </c>
    </row>
    <row r="248" s="2" customFormat="1" ht="16.5" customHeight="1">
      <c r="A248" s="39"/>
      <c r="B248" s="40"/>
      <c r="C248" s="197" t="s">
        <v>468</v>
      </c>
      <c r="D248" s="197" t="s">
        <v>138</v>
      </c>
      <c r="E248" s="198" t="s">
        <v>597</v>
      </c>
      <c r="F248" s="199" t="s">
        <v>598</v>
      </c>
      <c r="G248" s="200" t="s">
        <v>319</v>
      </c>
      <c r="H248" s="201">
        <v>20.059999999999999</v>
      </c>
      <c r="I248" s="202"/>
      <c r="J248" s="203">
        <f>ROUND(I248*H248,2)</f>
        <v>0</v>
      </c>
      <c r="K248" s="199" t="s">
        <v>188</v>
      </c>
      <c r="L248" s="45"/>
      <c r="M248" s="204" t="s">
        <v>19</v>
      </c>
      <c r="N248" s="205" t="s">
        <v>47</v>
      </c>
      <c r="O248" s="85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8" t="s">
        <v>156</v>
      </c>
      <c r="AT248" s="208" t="s">
        <v>138</v>
      </c>
      <c r="AU248" s="208" t="s">
        <v>86</v>
      </c>
      <c r="AY248" s="18" t="s">
        <v>137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8" t="s">
        <v>84</v>
      </c>
      <c r="BK248" s="209">
        <f>ROUND(I248*H248,2)</f>
        <v>0</v>
      </c>
      <c r="BL248" s="18" t="s">
        <v>156</v>
      </c>
      <c r="BM248" s="208" t="s">
        <v>856</v>
      </c>
    </row>
    <row r="249" s="2" customFormat="1">
      <c r="A249" s="39"/>
      <c r="B249" s="40"/>
      <c r="C249" s="41"/>
      <c r="D249" s="210" t="s">
        <v>144</v>
      </c>
      <c r="E249" s="41"/>
      <c r="F249" s="211" t="s">
        <v>600</v>
      </c>
      <c r="G249" s="41"/>
      <c r="H249" s="41"/>
      <c r="I249" s="212"/>
      <c r="J249" s="41"/>
      <c r="K249" s="41"/>
      <c r="L249" s="45"/>
      <c r="M249" s="213"/>
      <c r="N249" s="214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144</v>
      </c>
      <c r="AU249" s="18" t="s">
        <v>86</v>
      </c>
    </row>
    <row r="250" s="2" customFormat="1">
      <c r="A250" s="39"/>
      <c r="B250" s="40"/>
      <c r="C250" s="41"/>
      <c r="D250" s="238" t="s">
        <v>191</v>
      </c>
      <c r="E250" s="41"/>
      <c r="F250" s="239" t="s">
        <v>601</v>
      </c>
      <c r="G250" s="41"/>
      <c r="H250" s="41"/>
      <c r="I250" s="212"/>
      <c r="J250" s="41"/>
      <c r="K250" s="41"/>
      <c r="L250" s="45"/>
      <c r="M250" s="213"/>
      <c r="N250" s="214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191</v>
      </c>
      <c r="AU250" s="18" t="s">
        <v>86</v>
      </c>
    </row>
    <row r="251" s="12" customFormat="1">
      <c r="A251" s="12"/>
      <c r="B251" s="215"/>
      <c r="C251" s="216"/>
      <c r="D251" s="210" t="s">
        <v>145</v>
      </c>
      <c r="E251" s="217" t="s">
        <v>19</v>
      </c>
      <c r="F251" s="218" t="s">
        <v>857</v>
      </c>
      <c r="G251" s="216"/>
      <c r="H251" s="219">
        <v>20.059999999999999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5" t="s">
        <v>145</v>
      </c>
      <c r="AU251" s="225" t="s">
        <v>86</v>
      </c>
      <c r="AV251" s="12" t="s">
        <v>86</v>
      </c>
      <c r="AW251" s="12" t="s">
        <v>37</v>
      </c>
      <c r="AX251" s="12" t="s">
        <v>84</v>
      </c>
      <c r="AY251" s="225" t="s">
        <v>137</v>
      </c>
    </row>
    <row r="252" s="2" customFormat="1" ht="24.15" customHeight="1">
      <c r="A252" s="39"/>
      <c r="B252" s="40"/>
      <c r="C252" s="197" t="s">
        <v>474</v>
      </c>
      <c r="D252" s="197" t="s">
        <v>138</v>
      </c>
      <c r="E252" s="198" t="s">
        <v>604</v>
      </c>
      <c r="F252" s="199" t="s">
        <v>605</v>
      </c>
      <c r="G252" s="200" t="s">
        <v>319</v>
      </c>
      <c r="H252" s="201">
        <v>4.9400000000000004</v>
      </c>
      <c r="I252" s="202"/>
      <c r="J252" s="203">
        <f>ROUND(I252*H252,2)</f>
        <v>0</v>
      </c>
      <c r="K252" s="199" t="s">
        <v>188</v>
      </c>
      <c r="L252" s="45"/>
      <c r="M252" s="204" t="s">
        <v>19</v>
      </c>
      <c r="N252" s="205" t="s">
        <v>47</v>
      </c>
      <c r="O252" s="85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08" t="s">
        <v>156</v>
      </c>
      <c r="AT252" s="208" t="s">
        <v>138</v>
      </c>
      <c r="AU252" s="208" t="s">
        <v>86</v>
      </c>
      <c r="AY252" s="18" t="s">
        <v>137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8" t="s">
        <v>84</v>
      </c>
      <c r="BK252" s="209">
        <f>ROUND(I252*H252,2)</f>
        <v>0</v>
      </c>
      <c r="BL252" s="18" t="s">
        <v>156</v>
      </c>
      <c r="BM252" s="208" t="s">
        <v>858</v>
      </c>
    </row>
    <row r="253" s="2" customFormat="1">
      <c r="A253" s="39"/>
      <c r="B253" s="40"/>
      <c r="C253" s="41"/>
      <c r="D253" s="210" t="s">
        <v>144</v>
      </c>
      <c r="E253" s="41"/>
      <c r="F253" s="211" t="s">
        <v>607</v>
      </c>
      <c r="G253" s="41"/>
      <c r="H253" s="41"/>
      <c r="I253" s="212"/>
      <c r="J253" s="41"/>
      <c r="K253" s="41"/>
      <c r="L253" s="45"/>
      <c r="M253" s="213"/>
      <c r="N253" s="214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144</v>
      </c>
      <c r="AU253" s="18" t="s">
        <v>86</v>
      </c>
    </row>
    <row r="254" s="2" customFormat="1">
      <c r="A254" s="39"/>
      <c r="B254" s="40"/>
      <c r="C254" s="41"/>
      <c r="D254" s="238" t="s">
        <v>191</v>
      </c>
      <c r="E254" s="41"/>
      <c r="F254" s="239" t="s">
        <v>608</v>
      </c>
      <c r="G254" s="41"/>
      <c r="H254" s="41"/>
      <c r="I254" s="212"/>
      <c r="J254" s="41"/>
      <c r="K254" s="41"/>
      <c r="L254" s="45"/>
      <c r="M254" s="213"/>
      <c r="N254" s="214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191</v>
      </c>
      <c r="AU254" s="18" t="s">
        <v>86</v>
      </c>
    </row>
    <row r="255" s="12" customFormat="1">
      <c r="A255" s="12"/>
      <c r="B255" s="215"/>
      <c r="C255" s="216"/>
      <c r="D255" s="210" t="s">
        <v>145</v>
      </c>
      <c r="E255" s="217" t="s">
        <v>19</v>
      </c>
      <c r="F255" s="218" t="s">
        <v>851</v>
      </c>
      <c r="G255" s="216"/>
      <c r="H255" s="219">
        <v>4.9400000000000004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25" t="s">
        <v>145</v>
      </c>
      <c r="AU255" s="225" t="s">
        <v>86</v>
      </c>
      <c r="AV255" s="12" t="s">
        <v>86</v>
      </c>
      <c r="AW255" s="12" t="s">
        <v>37</v>
      </c>
      <c r="AX255" s="12" t="s">
        <v>84</v>
      </c>
      <c r="AY255" s="225" t="s">
        <v>137</v>
      </c>
    </row>
    <row r="256" s="2" customFormat="1" ht="24.15" customHeight="1">
      <c r="A256" s="39"/>
      <c r="B256" s="40"/>
      <c r="C256" s="197" t="s">
        <v>484</v>
      </c>
      <c r="D256" s="197" t="s">
        <v>138</v>
      </c>
      <c r="E256" s="198" t="s">
        <v>610</v>
      </c>
      <c r="F256" s="199" t="s">
        <v>611</v>
      </c>
      <c r="G256" s="200" t="s">
        <v>319</v>
      </c>
      <c r="H256" s="201">
        <v>15.119999999999999</v>
      </c>
      <c r="I256" s="202"/>
      <c r="J256" s="203">
        <f>ROUND(I256*H256,2)</f>
        <v>0</v>
      </c>
      <c r="K256" s="199" t="s">
        <v>188</v>
      </c>
      <c r="L256" s="45"/>
      <c r="M256" s="204" t="s">
        <v>19</v>
      </c>
      <c r="N256" s="205" t="s">
        <v>47</v>
      </c>
      <c r="O256" s="85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8" t="s">
        <v>156</v>
      </c>
      <c r="AT256" s="208" t="s">
        <v>138</v>
      </c>
      <c r="AU256" s="208" t="s">
        <v>86</v>
      </c>
      <c r="AY256" s="18" t="s">
        <v>137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8" t="s">
        <v>84</v>
      </c>
      <c r="BK256" s="209">
        <f>ROUND(I256*H256,2)</f>
        <v>0</v>
      </c>
      <c r="BL256" s="18" t="s">
        <v>156</v>
      </c>
      <c r="BM256" s="208" t="s">
        <v>859</v>
      </c>
    </row>
    <row r="257" s="2" customFormat="1">
      <c r="A257" s="39"/>
      <c r="B257" s="40"/>
      <c r="C257" s="41"/>
      <c r="D257" s="210" t="s">
        <v>144</v>
      </c>
      <c r="E257" s="41"/>
      <c r="F257" s="211" t="s">
        <v>613</v>
      </c>
      <c r="G257" s="41"/>
      <c r="H257" s="41"/>
      <c r="I257" s="212"/>
      <c r="J257" s="41"/>
      <c r="K257" s="41"/>
      <c r="L257" s="45"/>
      <c r="M257" s="213"/>
      <c r="N257" s="214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144</v>
      </c>
      <c r="AU257" s="18" t="s">
        <v>86</v>
      </c>
    </row>
    <row r="258" s="2" customFormat="1">
      <c r="A258" s="39"/>
      <c r="B258" s="40"/>
      <c r="C258" s="41"/>
      <c r="D258" s="238" t="s">
        <v>191</v>
      </c>
      <c r="E258" s="41"/>
      <c r="F258" s="239" t="s">
        <v>614</v>
      </c>
      <c r="G258" s="41"/>
      <c r="H258" s="41"/>
      <c r="I258" s="212"/>
      <c r="J258" s="41"/>
      <c r="K258" s="41"/>
      <c r="L258" s="45"/>
      <c r="M258" s="213"/>
      <c r="N258" s="214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191</v>
      </c>
      <c r="AU258" s="18" t="s">
        <v>86</v>
      </c>
    </row>
    <row r="259" s="12" customFormat="1">
      <c r="A259" s="12"/>
      <c r="B259" s="215"/>
      <c r="C259" s="216"/>
      <c r="D259" s="210" t="s">
        <v>145</v>
      </c>
      <c r="E259" s="217" t="s">
        <v>19</v>
      </c>
      <c r="F259" s="218" t="s">
        <v>850</v>
      </c>
      <c r="G259" s="216"/>
      <c r="H259" s="219">
        <v>15.119999999999999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5" t="s">
        <v>145</v>
      </c>
      <c r="AU259" s="225" t="s">
        <v>86</v>
      </c>
      <c r="AV259" s="12" t="s">
        <v>86</v>
      </c>
      <c r="AW259" s="12" t="s">
        <v>37</v>
      </c>
      <c r="AX259" s="12" t="s">
        <v>84</v>
      </c>
      <c r="AY259" s="225" t="s">
        <v>137</v>
      </c>
    </row>
    <row r="260" s="2" customFormat="1" ht="24.15" customHeight="1">
      <c r="A260" s="39"/>
      <c r="B260" s="40"/>
      <c r="C260" s="197" t="s">
        <v>493</v>
      </c>
      <c r="D260" s="197" t="s">
        <v>138</v>
      </c>
      <c r="E260" s="198" t="s">
        <v>616</v>
      </c>
      <c r="F260" s="199" t="s">
        <v>617</v>
      </c>
      <c r="G260" s="200" t="s">
        <v>319</v>
      </c>
      <c r="H260" s="201">
        <v>12.470000000000001</v>
      </c>
      <c r="I260" s="202"/>
      <c r="J260" s="203">
        <f>ROUND(I260*H260,2)</f>
        <v>0</v>
      </c>
      <c r="K260" s="199" t="s">
        <v>188</v>
      </c>
      <c r="L260" s="45"/>
      <c r="M260" s="204" t="s">
        <v>19</v>
      </c>
      <c r="N260" s="205" t="s">
        <v>47</v>
      </c>
      <c r="O260" s="85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8" t="s">
        <v>156</v>
      </c>
      <c r="AT260" s="208" t="s">
        <v>138</v>
      </c>
      <c r="AU260" s="208" t="s">
        <v>86</v>
      </c>
      <c r="AY260" s="18" t="s">
        <v>137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8" t="s">
        <v>84</v>
      </c>
      <c r="BK260" s="209">
        <f>ROUND(I260*H260,2)</f>
        <v>0</v>
      </c>
      <c r="BL260" s="18" t="s">
        <v>156</v>
      </c>
      <c r="BM260" s="208" t="s">
        <v>860</v>
      </c>
    </row>
    <row r="261" s="2" customFormat="1">
      <c r="A261" s="39"/>
      <c r="B261" s="40"/>
      <c r="C261" s="41"/>
      <c r="D261" s="210" t="s">
        <v>144</v>
      </c>
      <c r="E261" s="41"/>
      <c r="F261" s="211" t="s">
        <v>617</v>
      </c>
      <c r="G261" s="41"/>
      <c r="H261" s="41"/>
      <c r="I261" s="212"/>
      <c r="J261" s="41"/>
      <c r="K261" s="41"/>
      <c r="L261" s="45"/>
      <c r="M261" s="213"/>
      <c r="N261" s="214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144</v>
      </c>
      <c r="AU261" s="18" t="s">
        <v>86</v>
      </c>
    </row>
    <row r="262" s="2" customFormat="1">
      <c r="A262" s="39"/>
      <c r="B262" s="40"/>
      <c r="C262" s="41"/>
      <c r="D262" s="238" t="s">
        <v>191</v>
      </c>
      <c r="E262" s="41"/>
      <c r="F262" s="239" t="s">
        <v>619</v>
      </c>
      <c r="G262" s="41"/>
      <c r="H262" s="41"/>
      <c r="I262" s="212"/>
      <c r="J262" s="41"/>
      <c r="K262" s="41"/>
      <c r="L262" s="45"/>
      <c r="M262" s="213"/>
      <c r="N262" s="214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191</v>
      </c>
      <c r="AU262" s="18" t="s">
        <v>86</v>
      </c>
    </row>
    <row r="263" s="12" customFormat="1">
      <c r="A263" s="12"/>
      <c r="B263" s="215"/>
      <c r="C263" s="216"/>
      <c r="D263" s="210" t="s">
        <v>145</v>
      </c>
      <c r="E263" s="217" t="s">
        <v>19</v>
      </c>
      <c r="F263" s="218" t="s">
        <v>846</v>
      </c>
      <c r="G263" s="216"/>
      <c r="H263" s="219">
        <v>12.470000000000001</v>
      </c>
      <c r="I263" s="220"/>
      <c r="J263" s="216"/>
      <c r="K263" s="216"/>
      <c r="L263" s="221"/>
      <c r="M263" s="241"/>
      <c r="N263" s="242"/>
      <c r="O263" s="242"/>
      <c r="P263" s="242"/>
      <c r="Q263" s="242"/>
      <c r="R263" s="242"/>
      <c r="S263" s="242"/>
      <c r="T263" s="243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25" t="s">
        <v>145</v>
      </c>
      <c r="AU263" s="225" t="s">
        <v>86</v>
      </c>
      <c r="AV263" s="12" t="s">
        <v>86</v>
      </c>
      <c r="AW263" s="12" t="s">
        <v>37</v>
      </c>
      <c r="AX263" s="12" t="s">
        <v>84</v>
      </c>
      <c r="AY263" s="225" t="s">
        <v>137</v>
      </c>
    </row>
    <row r="264" s="2" customFormat="1" ht="6.96" customHeight="1">
      <c r="A264" s="39"/>
      <c r="B264" s="60"/>
      <c r="C264" s="61"/>
      <c r="D264" s="61"/>
      <c r="E264" s="61"/>
      <c r="F264" s="61"/>
      <c r="G264" s="61"/>
      <c r="H264" s="61"/>
      <c r="I264" s="61"/>
      <c r="J264" s="61"/>
      <c r="K264" s="61"/>
      <c r="L264" s="45"/>
      <c r="M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</row>
  </sheetData>
  <sheetProtection sheet="1" autoFilter="0" formatColumns="0" formatRows="0" objects="1" scenarios="1" spinCount="100000" saltValue="J441oS9+sqkNxnyphKYU3d5YBRZn0LqVGEIPv3OsLP0s3xWq6BmCOWPfXPqYUwpPWxGBz/V9N4XscMNq2wVY3Q==" hashValue="JVN9gK98n/nKpP87cX0xaj6SiiNQYiTKaBJf6x10IFojE1NPu0kw32q9rC/twxC/BW6HPa1uSiVTye0xpgfJQA==" algorithmName="SHA-512" password="CC35"/>
  <autoFilter ref="C85:K26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3106144"/>
    <hyperlink ref="F95" r:id="rId2" display="https://podminky.urs.cz/item/CS_URS_2023_01/113107222"/>
    <hyperlink ref="F99" r:id="rId3" display="https://podminky.urs.cz/item/CS_URS_2023_01/113107337"/>
    <hyperlink ref="F103" r:id="rId4" display="https://podminky.urs.cz/item/CS_URS_2023_01/121151113"/>
    <hyperlink ref="F107" r:id="rId5" display="https://podminky.urs.cz/item/CS_URS_2023_01/122251102"/>
    <hyperlink ref="F114" r:id="rId6" display="https://podminky.urs.cz/item/CS_URS_2023_01/171251201"/>
    <hyperlink ref="F121" r:id="rId7" display="https://podminky.urs.cz/item/CS_URS_2023_01/174101101"/>
    <hyperlink ref="F128" r:id="rId8" display="https://podminky.urs.cz/item/CS_URS_2023_01/181351113"/>
    <hyperlink ref="F136" r:id="rId9" display="https://podminky.urs.cz/item/CS_URS_2023_01/181411131"/>
    <hyperlink ref="F140" r:id="rId10" display="https://podminky.urs.cz/item/CS_URS_2023_01/181951112"/>
    <hyperlink ref="F148" r:id="rId11" display="https://podminky.urs.cz/item/CS_URS_2023_01/213141111"/>
    <hyperlink ref="F153" r:id="rId12" display="https://podminky.urs.cz/item/CS_URS_2023_01/451561111"/>
    <hyperlink ref="F158" r:id="rId13" display="https://podminky.urs.cz/item/CS_URS_2023_01/564851111"/>
    <hyperlink ref="F162" r:id="rId14" display="https://podminky.urs.cz/item/CS_URS_2023_01/564861111"/>
    <hyperlink ref="F166" r:id="rId15" display="https://podminky.urs.cz/item/CS_URS_2023_01/567122111"/>
    <hyperlink ref="F186" r:id="rId16" display="https://podminky.urs.cz/item/CS_URS_2023_01/596211113"/>
    <hyperlink ref="F207" r:id="rId17" display="https://podminky.urs.cz/item/CS_URS_2023_01/596212213"/>
    <hyperlink ref="F219" r:id="rId18" display="https://podminky.urs.cz/item/CS_URS_2023_01/916231213"/>
    <hyperlink ref="F223" r:id="rId19" display="https://podminky.urs.cz/item/CS_URS_2023_01/916991121"/>
    <hyperlink ref="F228" r:id="rId20" display="https://podminky.urs.cz/item/CS_URS_2023_01/997221551"/>
    <hyperlink ref="F232" r:id="rId21" display="https://podminky.urs.cz/item/CS_URS_2023_01/997221559"/>
    <hyperlink ref="F236" r:id="rId22" display="https://podminky.urs.cz/item/CS_URS_2023_01/997221571"/>
    <hyperlink ref="F242" r:id="rId23" display="https://podminky.urs.cz/item/CS_URS_2023_01/997221579"/>
    <hyperlink ref="F246" r:id="rId24" display="https://podminky.urs.cz/item/CS_URS_2023_01/997221611"/>
    <hyperlink ref="F250" r:id="rId25" display="https://podminky.urs.cz/item/CS_URS_2023_01/997221612"/>
    <hyperlink ref="F254" r:id="rId26" display="https://podminky.urs.cz/item/CS_URS_2023_01/997221861"/>
    <hyperlink ref="F258" r:id="rId27" display="https://podminky.urs.cz/item/CS_URS_2023_01/997221862"/>
    <hyperlink ref="F262" r:id="rId28" display="https://podminky.urs.cz/item/CS_URS_2023_01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861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ROUND((SUM(BE86:BE240)),  2)</f>
        <v>0</v>
      </c>
      <c r="G33" s="39"/>
      <c r="H33" s="39"/>
      <c r="I33" s="149">
        <v>0.20999999999999999</v>
      </c>
      <c r="J33" s="148">
        <f>ROUND(((SUM(BE86:BE240))*I33),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ROUND((SUM(BF86:BF240)),  2)</f>
        <v>0</v>
      </c>
      <c r="G34" s="39"/>
      <c r="H34" s="39"/>
      <c r="I34" s="149">
        <v>0.14999999999999999</v>
      </c>
      <c r="J34" s="148">
        <f>ROUND(((SUM(BF86:BF240))*I34),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ROUND((SUM(BG86:BG240)),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ROUND((SUM(BH86:BH240)),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ROUND((SUM(BI86:BI240)),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132 - Neuznatelné - Nové chodníky ul. Kubelkova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181</v>
      </c>
      <c r="E61" s="233"/>
      <c r="F61" s="233"/>
      <c r="G61" s="233"/>
      <c r="H61" s="233"/>
      <c r="I61" s="233"/>
      <c r="J61" s="234">
        <f>J88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13" customFormat="1" ht="19.92" customHeight="1">
      <c r="A62" s="13"/>
      <c r="B62" s="230"/>
      <c r="C62" s="231"/>
      <c r="D62" s="232" t="s">
        <v>224</v>
      </c>
      <c r="E62" s="233"/>
      <c r="F62" s="233"/>
      <c r="G62" s="233"/>
      <c r="H62" s="233"/>
      <c r="I62" s="233"/>
      <c r="J62" s="234">
        <f>J139</f>
        <v>0</v>
      </c>
      <c r="K62" s="231"/>
      <c r="L62" s="235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="13" customFormat="1" ht="19.92" customHeight="1">
      <c r="A63" s="13"/>
      <c r="B63" s="230"/>
      <c r="C63" s="231"/>
      <c r="D63" s="232" t="s">
        <v>226</v>
      </c>
      <c r="E63" s="233"/>
      <c r="F63" s="233"/>
      <c r="G63" s="233"/>
      <c r="H63" s="233"/>
      <c r="I63" s="233"/>
      <c r="J63" s="234">
        <f>J147</f>
        <v>0</v>
      </c>
      <c r="K63" s="231"/>
      <c r="L63" s="235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4" s="13" customFormat="1" ht="19.92" customHeight="1">
      <c r="A64" s="13"/>
      <c r="B64" s="230"/>
      <c r="C64" s="231"/>
      <c r="D64" s="232" t="s">
        <v>227</v>
      </c>
      <c r="E64" s="233"/>
      <c r="F64" s="233"/>
      <c r="G64" s="233"/>
      <c r="H64" s="233"/>
      <c r="I64" s="233"/>
      <c r="J64" s="234">
        <f>J164</f>
        <v>0</v>
      </c>
      <c r="K64" s="231"/>
      <c r="L64" s="235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</row>
    <row r="65" s="13" customFormat="1" ht="19.92" customHeight="1">
      <c r="A65" s="13"/>
      <c r="B65" s="230"/>
      <c r="C65" s="231"/>
      <c r="D65" s="232" t="s">
        <v>182</v>
      </c>
      <c r="E65" s="233"/>
      <c r="F65" s="233"/>
      <c r="G65" s="233"/>
      <c r="H65" s="233"/>
      <c r="I65" s="233"/>
      <c r="J65" s="234">
        <f>J168</f>
        <v>0</v>
      </c>
      <c r="K65" s="231"/>
      <c r="L65" s="23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9.92" customHeight="1">
      <c r="A66" s="13"/>
      <c r="B66" s="230"/>
      <c r="C66" s="231"/>
      <c r="D66" s="232" t="s">
        <v>228</v>
      </c>
      <c r="E66" s="233"/>
      <c r="F66" s="233"/>
      <c r="G66" s="233"/>
      <c r="H66" s="233"/>
      <c r="I66" s="233"/>
      <c r="J66" s="234">
        <f>J202</f>
        <v>0</v>
      </c>
      <c r="K66" s="231"/>
      <c r="L66" s="23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Rekonstrukce chodníku a VO ul. Kubelkova - 1. etapa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132 - Neuznatelné - Nové chodníky ul. Kubelkova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Česká Třebová</v>
      </c>
      <c r="G80" s="41"/>
      <c r="H80" s="41"/>
      <c r="I80" s="33" t="s">
        <v>23</v>
      </c>
      <c r="J80" s="73" t="str">
        <f>IF(J12="","",J12)</f>
        <v>30. 3. 2023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Česká Třebová</v>
      </c>
      <c r="G82" s="41"/>
      <c r="H82" s="41"/>
      <c r="I82" s="33" t="s">
        <v>33</v>
      </c>
      <c r="J82" s="37" t="str">
        <f>E21</f>
        <v>Prodin a.s.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72"/>
      <c r="B85" s="173"/>
      <c r="C85" s="174" t="s">
        <v>122</v>
      </c>
      <c r="D85" s="175" t="s">
        <v>61</v>
      </c>
      <c r="E85" s="175" t="s">
        <v>57</v>
      </c>
      <c r="F85" s="175" t="s">
        <v>58</v>
      </c>
      <c r="G85" s="175" t="s">
        <v>123</v>
      </c>
      <c r="H85" s="175" t="s">
        <v>124</v>
      </c>
      <c r="I85" s="175" t="s">
        <v>125</v>
      </c>
      <c r="J85" s="175" t="s">
        <v>118</v>
      </c>
      <c r="K85" s="176" t="s">
        <v>126</v>
      </c>
      <c r="L85" s="177"/>
      <c r="M85" s="93" t="s">
        <v>19</v>
      </c>
      <c r="N85" s="94" t="s">
        <v>46</v>
      </c>
      <c r="O85" s="94" t="s">
        <v>127</v>
      </c>
      <c r="P85" s="94" t="s">
        <v>128</v>
      </c>
      <c r="Q85" s="94" t="s">
        <v>129</v>
      </c>
      <c r="R85" s="94" t="s">
        <v>130</v>
      </c>
      <c r="S85" s="94" t="s">
        <v>131</v>
      </c>
      <c r="T85" s="95" t="s">
        <v>132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39"/>
      <c r="B86" s="40"/>
      <c r="C86" s="100" t="s">
        <v>133</v>
      </c>
      <c r="D86" s="41"/>
      <c r="E86" s="41"/>
      <c r="F86" s="41"/>
      <c r="G86" s="41"/>
      <c r="H86" s="41"/>
      <c r="I86" s="41"/>
      <c r="J86" s="178">
        <f>BK86</f>
        <v>0</v>
      </c>
      <c r="K86" s="41"/>
      <c r="L86" s="45"/>
      <c r="M86" s="96"/>
      <c r="N86" s="179"/>
      <c r="O86" s="97"/>
      <c r="P86" s="180">
        <f>P87</f>
        <v>0</v>
      </c>
      <c r="Q86" s="97"/>
      <c r="R86" s="180">
        <f>R87</f>
        <v>9.5533726150000007</v>
      </c>
      <c r="S86" s="97"/>
      <c r="T86" s="181">
        <f>T87</f>
        <v>23.960000000000001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119</v>
      </c>
      <c r="BK86" s="182">
        <f>BK87</f>
        <v>0</v>
      </c>
    </row>
    <row r="87" s="11" customFormat="1" ht="25.92" customHeight="1">
      <c r="A87" s="11"/>
      <c r="B87" s="183"/>
      <c r="C87" s="184"/>
      <c r="D87" s="185" t="s">
        <v>75</v>
      </c>
      <c r="E87" s="186" t="s">
        <v>183</v>
      </c>
      <c r="F87" s="186" t="s">
        <v>184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P88+P139+P147+P164+P168+P202</f>
        <v>0</v>
      </c>
      <c r="Q87" s="191"/>
      <c r="R87" s="192">
        <f>R88+R139+R147+R164+R168+R202</f>
        <v>9.5533726150000007</v>
      </c>
      <c r="S87" s="191"/>
      <c r="T87" s="193">
        <f>T88+T139+T147+T164+T168+T202</f>
        <v>23.960000000000001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84</v>
      </c>
      <c r="AT87" s="195" t="s">
        <v>75</v>
      </c>
      <c r="AU87" s="195" t="s">
        <v>76</v>
      </c>
      <c r="AY87" s="194" t="s">
        <v>137</v>
      </c>
      <c r="BK87" s="196">
        <f>BK88+BK139+BK147+BK164+BK168+BK202</f>
        <v>0</v>
      </c>
    </row>
    <row r="88" s="11" customFormat="1" ht="22.8" customHeight="1">
      <c r="A88" s="11"/>
      <c r="B88" s="183"/>
      <c r="C88" s="184"/>
      <c r="D88" s="185" t="s">
        <v>75</v>
      </c>
      <c r="E88" s="236" t="s">
        <v>84</v>
      </c>
      <c r="F88" s="236" t="s">
        <v>185</v>
      </c>
      <c r="G88" s="184"/>
      <c r="H88" s="184"/>
      <c r="I88" s="187"/>
      <c r="J88" s="237">
        <f>BK88</f>
        <v>0</v>
      </c>
      <c r="K88" s="184"/>
      <c r="L88" s="189"/>
      <c r="M88" s="190"/>
      <c r="N88" s="191"/>
      <c r="O88" s="191"/>
      <c r="P88" s="192">
        <f>SUM(P89:P138)</f>
        <v>0</v>
      </c>
      <c r="Q88" s="191"/>
      <c r="R88" s="192">
        <f>SUM(R89:R138)</f>
        <v>6.4800000000000004</v>
      </c>
      <c r="S88" s="191"/>
      <c r="T88" s="193">
        <f>SUM(T89:T138)</f>
        <v>11.359999999999999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84</v>
      </c>
      <c r="AT88" s="195" t="s">
        <v>75</v>
      </c>
      <c r="AU88" s="195" t="s">
        <v>84</v>
      </c>
      <c r="AY88" s="194" t="s">
        <v>137</v>
      </c>
      <c r="BK88" s="196">
        <f>SUM(BK89:BK138)</f>
        <v>0</v>
      </c>
    </row>
    <row r="89" s="2" customFormat="1" ht="16.5" customHeight="1">
      <c r="A89" s="39"/>
      <c r="B89" s="40"/>
      <c r="C89" s="197" t="s">
        <v>84</v>
      </c>
      <c r="D89" s="197" t="s">
        <v>138</v>
      </c>
      <c r="E89" s="198" t="s">
        <v>250</v>
      </c>
      <c r="F89" s="199" t="s">
        <v>251</v>
      </c>
      <c r="G89" s="200" t="s">
        <v>233</v>
      </c>
      <c r="H89" s="201">
        <v>9</v>
      </c>
      <c r="I89" s="202"/>
      <c r="J89" s="203">
        <f>ROUND(I89*H89,2)</f>
        <v>0</v>
      </c>
      <c r="K89" s="199" t="s">
        <v>188</v>
      </c>
      <c r="L89" s="45"/>
      <c r="M89" s="204" t="s">
        <v>19</v>
      </c>
      <c r="N89" s="205" t="s">
        <v>47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0.28999999999999998</v>
      </c>
      <c r="T89" s="207">
        <f>S89*H89</f>
        <v>2.6099999999999999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156</v>
      </c>
      <c r="AT89" s="208" t="s">
        <v>138</v>
      </c>
      <c r="AU89" s="208" t="s">
        <v>86</v>
      </c>
      <c r="AY89" s="18" t="s">
        <v>137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84</v>
      </c>
      <c r="BK89" s="209">
        <f>ROUND(I89*H89,2)</f>
        <v>0</v>
      </c>
      <c r="BL89" s="18" t="s">
        <v>156</v>
      </c>
      <c r="BM89" s="208" t="s">
        <v>862</v>
      </c>
    </row>
    <row r="90" s="2" customFormat="1">
      <c r="A90" s="39"/>
      <c r="B90" s="40"/>
      <c r="C90" s="41"/>
      <c r="D90" s="210" t="s">
        <v>144</v>
      </c>
      <c r="E90" s="41"/>
      <c r="F90" s="211" t="s">
        <v>253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86</v>
      </c>
    </row>
    <row r="91" s="2" customFormat="1">
      <c r="A91" s="39"/>
      <c r="B91" s="40"/>
      <c r="C91" s="41"/>
      <c r="D91" s="238" t="s">
        <v>191</v>
      </c>
      <c r="E91" s="41"/>
      <c r="F91" s="239" t="s">
        <v>254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191</v>
      </c>
      <c r="AU91" s="18" t="s">
        <v>86</v>
      </c>
    </row>
    <row r="92" s="12" customFormat="1">
      <c r="A92" s="12"/>
      <c r="B92" s="215"/>
      <c r="C92" s="216"/>
      <c r="D92" s="210" t="s">
        <v>145</v>
      </c>
      <c r="E92" s="217" t="s">
        <v>19</v>
      </c>
      <c r="F92" s="218" t="s">
        <v>863</v>
      </c>
      <c r="G92" s="216"/>
      <c r="H92" s="219">
        <v>9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5" t="s">
        <v>145</v>
      </c>
      <c r="AU92" s="225" t="s">
        <v>86</v>
      </c>
      <c r="AV92" s="12" t="s">
        <v>86</v>
      </c>
      <c r="AW92" s="12" t="s">
        <v>37</v>
      </c>
      <c r="AX92" s="12" t="s">
        <v>84</v>
      </c>
      <c r="AY92" s="225" t="s">
        <v>137</v>
      </c>
    </row>
    <row r="93" s="2" customFormat="1" ht="16.5" customHeight="1">
      <c r="A93" s="39"/>
      <c r="B93" s="40"/>
      <c r="C93" s="197" t="s">
        <v>86</v>
      </c>
      <c r="D93" s="197" t="s">
        <v>138</v>
      </c>
      <c r="E93" s="198" t="s">
        <v>258</v>
      </c>
      <c r="F93" s="199" t="s">
        <v>259</v>
      </c>
      <c r="G93" s="200" t="s">
        <v>233</v>
      </c>
      <c r="H93" s="201">
        <v>14</v>
      </c>
      <c r="I93" s="202"/>
      <c r="J93" s="203">
        <f>ROUND(I93*H93,2)</f>
        <v>0</v>
      </c>
      <c r="K93" s="199" t="s">
        <v>188</v>
      </c>
      <c r="L93" s="45"/>
      <c r="M93" s="204" t="s">
        <v>19</v>
      </c>
      <c r="N93" s="205" t="s">
        <v>47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0.22</v>
      </c>
      <c r="T93" s="207">
        <f>S93*H93</f>
        <v>3.0800000000000001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156</v>
      </c>
      <c r="AT93" s="208" t="s">
        <v>138</v>
      </c>
      <c r="AU93" s="208" t="s">
        <v>86</v>
      </c>
      <c r="AY93" s="18" t="s">
        <v>137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84</v>
      </c>
      <c r="BK93" s="209">
        <f>ROUND(I93*H93,2)</f>
        <v>0</v>
      </c>
      <c r="BL93" s="18" t="s">
        <v>156</v>
      </c>
      <c r="BM93" s="208" t="s">
        <v>864</v>
      </c>
    </row>
    <row r="94" s="2" customFormat="1">
      <c r="A94" s="39"/>
      <c r="B94" s="40"/>
      <c r="C94" s="41"/>
      <c r="D94" s="210" t="s">
        <v>144</v>
      </c>
      <c r="E94" s="41"/>
      <c r="F94" s="211" t="s">
        <v>261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86</v>
      </c>
    </row>
    <row r="95" s="2" customFormat="1">
      <c r="A95" s="39"/>
      <c r="B95" s="40"/>
      <c r="C95" s="41"/>
      <c r="D95" s="238" t="s">
        <v>191</v>
      </c>
      <c r="E95" s="41"/>
      <c r="F95" s="239" t="s">
        <v>262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191</v>
      </c>
      <c r="AU95" s="18" t="s">
        <v>86</v>
      </c>
    </row>
    <row r="96" s="12" customFormat="1">
      <c r="A96" s="12"/>
      <c r="B96" s="215"/>
      <c r="C96" s="216"/>
      <c r="D96" s="210" t="s">
        <v>145</v>
      </c>
      <c r="E96" s="217" t="s">
        <v>19</v>
      </c>
      <c r="F96" s="218" t="s">
        <v>865</v>
      </c>
      <c r="G96" s="216"/>
      <c r="H96" s="219">
        <v>14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5" t="s">
        <v>145</v>
      </c>
      <c r="AU96" s="225" t="s">
        <v>86</v>
      </c>
      <c r="AV96" s="12" t="s">
        <v>86</v>
      </c>
      <c r="AW96" s="12" t="s">
        <v>37</v>
      </c>
      <c r="AX96" s="12" t="s">
        <v>84</v>
      </c>
      <c r="AY96" s="225" t="s">
        <v>137</v>
      </c>
    </row>
    <row r="97" s="2" customFormat="1" ht="16.5" customHeight="1">
      <c r="A97" s="39"/>
      <c r="B97" s="40"/>
      <c r="C97" s="197" t="s">
        <v>151</v>
      </c>
      <c r="D97" s="197" t="s">
        <v>138</v>
      </c>
      <c r="E97" s="198" t="s">
        <v>271</v>
      </c>
      <c r="F97" s="199" t="s">
        <v>272</v>
      </c>
      <c r="G97" s="200" t="s">
        <v>233</v>
      </c>
      <c r="H97" s="201">
        <v>9</v>
      </c>
      <c r="I97" s="202"/>
      <c r="J97" s="203">
        <f>ROUND(I97*H97,2)</f>
        <v>0</v>
      </c>
      <c r="K97" s="199" t="s">
        <v>188</v>
      </c>
      <c r="L97" s="45"/>
      <c r="M97" s="204" t="s">
        <v>19</v>
      </c>
      <c r="N97" s="205" t="s">
        <v>47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0.63</v>
      </c>
      <c r="T97" s="207">
        <f>S97*H97</f>
        <v>5.6699999999999999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156</v>
      </c>
      <c r="AT97" s="208" t="s">
        <v>138</v>
      </c>
      <c r="AU97" s="208" t="s">
        <v>86</v>
      </c>
      <c r="AY97" s="18" t="s">
        <v>137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84</v>
      </c>
      <c r="BK97" s="209">
        <f>ROUND(I97*H97,2)</f>
        <v>0</v>
      </c>
      <c r="BL97" s="18" t="s">
        <v>156</v>
      </c>
      <c r="BM97" s="208" t="s">
        <v>866</v>
      </c>
    </row>
    <row r="98" s="2" customFormat="1">
      <c r="A98" s="39"/>
      <c r="B98" s="40"/>
      <c r="C98" s="41"/>
      <c r="D98" s="210" t="s">
        <v>144</v>
      </c>
      <c r="E98" s="41"/>
      <c r="F98" s="211" t="s">
        <v>274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86</v>
      </c>
    </row>
    <row r="99" s="2" customFormat="1">
      <c r="A99" s="39"/>
      <c r="B99" s="40"/>
      <c r="C99" s="41"/>
      <c r="D99" s="238" t="s">
        <v>191</v>
      </c>
      <c r="E99" s="41"/>
      <c r="F99" s="239" t="s">
        <v>275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191</v>
      </c>
      <c r="AU99" s="18" t="s">
        <v>86</v>
      </c>
    </row>
    <row r="100" s="12" customFormat="1">
      <c r="A100" s="12"/>
      <c r="B100" s="215"/>
      <c r="C100" s="216"/>
      <c r="D100" s="210" t="s">
        <v>145</v>
      </c>
      <c r="E100" s="217" t="s">
        <v>19</v>
      </c>
      <c r="F100" s="218" t="s">
        <v>867</v>
      </c>
      <c r="G100" s="216"/>
      <c r="H100" s="219">
        <v>9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5" t="s">
        <v>145</v>
      </c>
      <c r="AU100" s="225" t="s">
        <v>86</v>
      </c>
      <c r="AV100" s="12" t="s">
        <v>86</v>
      </c>
      <c r="AW100" s="12" t="s">
        <v>37</v>
      </c>
      <c r="AX100" s="12" t="s">
        <v>84</v>
      </c>
      <c r="AY100" s="225" t="s">
        <v>137</v>
      </c>
    </row>
    <row r="101" s="2" customFormat="1" ht="21.75" customHeight="1">
      <c r="A101" s="39"/>
      <c r="B101" s="40"/>
      <c r="C101" s="197" t="s">
        <v>156</v>
      </c>
      <c r="D101" s="197" t="s">
        <v>138</v>
      </c>
      <c r="E101" s="198" t="s">
        <v>652</v>
      </c>
      <c r="F101" s="199" t="s">
        <v>653</v>
      </c>
      <c r="G101" s="200" t="s">
        <v>295</v>
      </c>
      <c r="H101" s="201">
        <v>3.6000000000000001</v>
      </c>
      <c r="I101" s="202"/>
      <c r="J101" s="203">
        <f>ROUND(I101*H101,2)</f>
        <v>0</v>
      </c>
      <c r="K101" s="199" t="s">
        <v>188</v>
      </c>
      <c r="L101" s="45"/>
      <c r="M101" s="204" t="s">
        <v>19</v>
      </c>
      <c r="N101" s="205" t="s">
        <v>47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156</v>
      </c>
      <c r="AT101" s="208" t="s">
        <v>138</v>
      </c>
      <c r="AU101" s="208" t="s">
        <v>86</v>
      </c>
      <c r="AY101" s="18" t="s">
        <v>137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84</v>
      </c>
      <c r="BK101" s="209">
        <f>ROUND(I101*H101,2)</f>
        <v>0</v>
      </c>
      <c r="BL101" s="18" t="s">
        <v>156</v>
      </c>
      <c r="BM101" s="208" t="s">
        <v>868</v>
      </c>
    </row>
    <row r="102" s="2" customFormat="1">
      <c r="A102" s="39"/>
      <c r="B102" s="40"/>
      <c r="C102" s="41"/>
      <c r="D102" s="210" t="s">
        <v>144</v>
      </c>
      <c r="E102" s="41"/>
      <c r="F102" s="211" t="s">
        <v>655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86</v>
      </c>
    </row>
    <row r="103" s="2" customFormat="1">
      <c r="A103" s="39"/>
      <c r="B103" s="40"/>
      <c r="C103" s="41"/>
      <c r="D103" s="238" t="s">
        <v>191</v>
      </c>
      <c r="E103" s="41"/>
      <c r="F103" s="239" t="s">
        <v>656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191</v>
      </c>
      <c r="AU103" s="18" t="s">
        <v>86</v>
      </c>
    </row>
    <row r="104" s="15" customFormat="1">
      <c r="A104" s="15"/>
      <c r="B104" s="255"/>
      <c r="C104" s="256"/>
      <c r="D104" s="210" t="s">
        <v>145</v>
      </c>
      <c r="E104" s="257" t="s">
        <v>19</v>
      </c>
      <c r="F104" s="258" t="s">
        <v>657</v>
      </c>
      <c r="G104" s="256"/>
      <c r="H104" s="257" t="s">
        <v>19</v>
      </c>
      <c r="I104" s="259"/>
      <c r="J104" s="256"/>
      <c r="K104" s="256"/>
      <c r="L104" s="260"/>
      <c r="M104" s="261"/>
      <c r="N104" s="262"/>
      <c r="O104" s="262"/>
      <c r="P104" s="262"/>
      <c r="Q104" s="262"/>
      <c r="R104" s="262"/>
      <c r="S104" s="262"/>
      <c r="T104" s="26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4" t="s">
        <v>145</v>
      </c>
      <c r="AU104" s="264" t="s">
        <v>86</v>
      </c>
      <c r="AV104" s="15" t="s">
        <v>84</v>
      </c>
      <c r="AW104" s="15" t="s">
        <v>37</v>
      </c>
      <c r="AX104" s="15" t="s">
        <v>76</v>
      </c>
      <c r="AY104" s="264" t="s">
        <v>137</v>
      </c>
    </row>
    <row r="105" s="12" customFormat="1">
      <c r="A105" s="12"/>
      <c r="B105" s="215"/>
      <c r="C105" s="216"/>
      <c r="D105" s="210" t="s">
        <v>145</v>
      </c>
      <c r="E105" s="217" t="s">
        <v>19</v>
      </c>
      <c r="F105" s="218" t="s">
        <v>869</v>
      </c>
      <c r="G105" s="216"/>
      <c r="H105" s="219">
        <v>3.6000000000000001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5" t="s">
        <v>145</v>
      </c>
      <c r="AU105" s="225" t="s">
        <v>86</v>
      </c>
      <c r="AV105" s="12" t="s">
        <v>86</v>
      </c>
      <c r="AW105" s="12" t="s">
        <v>37</v>
      </c>
      <c r="AX105" s="12" t="s">
        <v>84</v>
      </c>
      <c r="AY105" s="225" t="s">
        <v>137</v>
      </c>
    </row>
    <row r="106" s="2" customFormat="1" ht="21.75" customHeight="1">
      <c r="A106" s="39"/>
      <c r="B106" s="40"/>
      <c r="C106" s="197" t="s">
        <v>136</v>
      </c>
      <c r="D106" s="197" t="s">
        <v>138</v>
      </c>
      <c r="E106" s="198" t="s">
        <v>305</v>
      </c>
      <c r="F106" s="199" t="s">
        <v>306</v>
      </c>
      <c r="G106" s="200" t="s">
        <v>295</v>
      </c>
      <c r="H106" s="201">
        <v>3.6000000000000001</v>
      </c>
      <c r="I106" s="202"/>
      <c r="J106" s="203">
        <f>ROUND(I106*H106,2)</f>
        <v>0</v>
      </c>
      <c r="K106" s="199" t="s">
        <v>188</v>
      </c>
      <c r="L106" s="45"/>
      <c r="M106" s="204" t="s">
        <v>19</v>
      </c>
      <c r="N106" s="205" t="s">
        <v>47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156</v>
      </c>
      <c r="AT106" s="208" t="s">
        <v>138</v>
      </c>
      <c r="AU106" s="208" t="s">
        <v>86</v>
      </c>
      <c r="AY106" s="18" t="s">
        <v>137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84</v>
      </c>
      <c r="BK106" s="209">
        <f>ROUND(I106*H106,2)</f>
        <v>0</v>
      </c>
      <c r="BL106" s="18" t="s">
        <v>156</v>
      </c>
      <c r="BM106" s="208" t="s">
        <v>870</v>
      </c>
    </row>
    <row r="107" s="2" customFormat="1">
      <c r="A107" s="39"/>
      <c r="B107" s="40"/>
      <c r="C107" s="41"/>
      <c r="D107" s="210" t="s">
        <v>144</v>
      </c>
      <c r="E107" s="41"/>
      <c r="F107" s="211" t="s">
        <v>308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86</v>
      </c>
    </row>
    <row r="108" s="2" customFormat="1">
      <c r="A108" s="39"/>
      <c r="B108" s="40"/>
      <c r="C108" s="41"/>
      <c r="D108" s="238" t="s">
        <v>191</v>
      </c>
      <c r="E108" s="41"/>
      <c r="F108" s="239" t="s">
        <v>309</v>
      </c>
      <c r="G108" s="41"/>
      <c r="H108" s="41"/>
      <c r="I108" s="212"/>
      <c r="J108" s="41"/>
      <c r="K108" s="41"/>
      <c r="L108" s="45"/>
      <c r="M108" s="213"/>
      <c r="N108" s="21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191</v>
      </c>
      <c r="AU108" s="18" t="s">
        <v>86</v>
      </c>
    </row>
    <row r="109" s="12" customFormat="1">
      <c r="A109" s="12"/>
      <c r="B109" s="215"/>
      <c r="C109" s="216"/>
      <c r="D109" s="210" t="s">
        <v>145</v>
      </c>
      <c r="E109" s="217" t="s">
        <v>19</v>
      </c>
      <c r="F109" s="218" t="s">
        <v>871</v>
      </c>
      <c r="G109" s="216"/>
      <c r="H109" s="219">
        <v>3.6000000000000001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5" t="s">
        <v>145</v>
      </c>
      <c r="AU109" s="225" t="s">
        <v>86</v>
      </c>
      <c r="AV109" s="12" t="s">
        <v>86</v>
      </c>
      <c r="AW109" s="12" t="s">
        <v>37</v>
      </c>
      <c r="AX109" s="12" t="s">
        <v>84</v>
      </c>
      <c r="AY109" s="225" t="s">
        <v>137</v>
      </c>
    </row>
    <row r="110" s="2" customFormat="1" ht="21.75" customHeight="1">
      <c r="A110" s="39"/>
      <c r="B110" s="40"/>
      <c r="C110" s="197" t="s">
        <v>215</v>
      </c>
      <c r="D110" s="197" t="s">
        <v>138</v>
      </c>
      <c r="E110" s="198" t="s">
        <v>311</v>
      </c>
      <c r="F110" s="199" t="s">
        <v>312</v>
      </c>
      <c r="G110" s="200" t="s">
        <v>295</v>
      </c>
      <c r="H110" s="201">
        <v>3.6000000000000001</v>
      </c>
      <c r="I110" s="202"/>
      <c r="J110" s="203">
        <f>ROUND(I110*H110,2)</f>
        <v>0</v>
      </c>
      <c r="K110" s="199" t="s">
        <v>188</v>
      </c>
      <c r="L110" s="45"/>
      <c r="M110" s="204" t="s">
        <v>19</v>
      </c>
      <c r="N110" s="205" t="s">
        <v>47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156</v>
      </c>
      <c r="AT110" s="208" t="s">
        <v>138</v>
      </c>
      <c r="AU110" s="208" t="s">
        <v>86</v>
      </c>
      <c r="AY110" s="18" t="s">
        <v>137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84</v>
      </c>
      <c r="BK110" s="209">
        <f>ROUND(I110*H110,2)</f>
        <v>0</v>
      </c>
      <c r="BL110" s="18" t="s">
        <v>156</v>
      </c>
      <c r="BM110" s="208" t="s">
        <v>872</v>
      </c>
    </row>
    <row r="111" s="2" customFormat="1">
      <c r="A111" s="39"/>
      <c r="B111" s="40"/>
      <c r="C111" s="41"/>
      <c r="D111" s="210" t="s">
        <v>144</v>
      </c>
      <c r="E111" s="41"/>
      <c r="F111" s="211" t="s">
        <v>314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86</v>
      </c>
    </row>
    <row r="112" s="2" customFormat="1">
      <c r="A112" s="39"/>
      <c r="B112" s="40"/>
      <c r="C112" s="41"/>
      <c r="D112" s="238" t="s">
        <v>191</v>
      </c>
      <c r="E112" s="41"/>
      <c r="F112" s="239" t="s">
        <v>315</v>
      </c>
      <c r="G112" s="41"/>
      <c r="H112" s="41"/>
      <c r="I112" s="212"/>
      <c r="J112" s="41"/>
      <c r="K112" s="41"/>
      <c r="L112" s="45"/>
      <c r="M112" s="213"/>
      <c r="N112" s="21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191</v>
      </c>
      <c r="AU112" s="18" t="s">
        <v>86</v>
      </c>
    </row>
    <row r="113" s="12" customFormat="1">
      <c r="A113" s="12"/>
      <c r="B113" s="215"/>
      <c r="C113" s="216"/>
      <c r="D113" s="210" t="s">
        <v>145</v>
      </c>
      <c r="E113" s="217" t="s">
        <v>19</v>
      </c>
      <c r="F113" s="218" t="s">
        <v>871</v>
      </c>
      <c r="G113" s="216"/>
      <c r="H113" s="219">
        <v>3.6000000000000001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5" t="s">
        <v>145</v>
      </c>
      <c r="AU113" s="225" t="s">
        <v>86</v>
      </c>
      <c r="AV113" s="12" t="s">
        <v>86</v>
      </c>
      <c r="AW113" s="12" t="s">
        <v>37</v>
      </c>
      <c r="AX113" s="12" t="s">
        <v>84</v>
      </c>
      <c r="AY113" s="225" t="s">
        <v>137</v>
      </c>
    </row>
    <row r="114" s="2" customFormat="1" ht="16.5" customHeight="1">
      <c r="A114" s="39"/>
      <c r="B114" s="40"/>
      <c r="C114" s="197" t="s">
        <v>270</v>
      </c>
      <c r="D114" s="197" t="s">
        <v>138</v>
      </c>
      <c r="E114" s="198" t="s">
        <v>317</v>
      </c>
      <c r="F114" s="199" t="s">
        <v>318</v>
      </c>
      <c r="G114" s="200" t="s">
        <v>319</v>
      </c>
      <c r="H114" s="201">
        <v>6.1200000000000001</v>
      </c>
      <c r="I114" s="202"/>
      <c r="J114" s="203">
        <f>ROUND(I114*H114,2)</f>
        <v>0</v>
      </c>
      <c r="K114" s="199" t="s">
        <v>188</v>
      </c>
      <c r="L114" s="45"/>
      <c r="M114" s="204" t="s">
        <v>19</v>
      </c>
      <c r="N114" s="205" t="s">
        <v>47</v>
      </c>
      <c r="O114" s="85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156</v>
      </c>
      <c r="AT114" s="208" t="s">
        <v>138</v>
      </c>
      <c r="AU114" s="208" t="s">
        <v>86</v>
      </c>
      <c r="AY114" s="18" t="s">
        <v>137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84</v>
      </c>
      <c r="BK114" s="209">
        <f>ROUND(I114*H114,2)</f>
        <v>0</v>
      </c>
      <c r="BL114" s="18" t="s">
        <v>156</v>
      </c>
      <c r="BM114" s="208" t="s">
        <v>873</v>
      </c>
    </row>
    <row r="115" s="2" customFormat="1">
      <c r="A115" s="39"/>
      <c r="B115" s="40"/>
      <c r="C115" s="41"/>
      <c r="D115" s="210" t="s">
        <v>144</v>
      </c>
      <c r="E115" s="41"/>
      <c r="F115" s="211" t="s">
        <v>321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86</v>
      </c>
    </row>
    <row r="116" s="2" customFormat="1">
      <c r="A116" s="39"/>
      <c r="B116" s="40"/>
      <c r="C116" s="41"/>
      <c r="D116" s="238" t="s">
        <v>191</v>
      </c>
      <c r="E116" s="41"/>
      <c r="F116" s="239" t="s">
        <v>322</v>
      </c>
      <c r="G116" s="41"/>
      <c r="H116" s="41"/>
      <c r="I116" s="212"/>
      <c r="J116" s="41"/>
      <c r="K116" s="41"/>
      <c r="L116" s="45"/>
      <c r="M116" s="213"/>
      <c r="N116" s="21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191</v>
      </c>
      <c r="AU116" s="18" t="s">
        <v>86</v>
      </c>
    </row>
    <row r="117" s="12" customFormat="1">
      <c r="A117" s="12"/>
      <c r="B117" s="215"/>
      <c r="C117" s="216"/>
      <c r="D117" s="210" t="s">
        <v>145</v>
      </c>
      <c r="E117" s="217" t="s">
        <v>19</v>
      </c>
      <c r="F117" s="218" t="s">
        <v>874</v>
      </c>
      <c r="G117" s="216"/>
      <c r="H117" s="219">
        <v>6.1200000000000001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5" t="s">
        <v>145</v>
      </c>
      <c r="AU117" s="225" t="s">
        <v>86</v>
      </c>
      <c r="AV117" s="12" t="s">
        <v>86</v>
      </c>
      <c r="AW117" s="12" t="s">
        <v>37</v>
      </c>
      <c r="AX117" s="12" t="s">
        <v>84</v>
      </c>
      <c r="AY117" s="225" t="s">
        <v>137</v>
      </c>
    </row>
    <row r="118" s="2" customFormat="1" ht="16.5" customHeight="1">
      <c r="A118" s="39"/>
      <c r="B118" s="40"/>
      <c r="C118" s="197" t="s">
        <v>278</v>
      </c>
      <c r="D118" s="197" t="s">
        <v>138</v>
      </c>
      <c r="E118" s="198" t="s">
        <v>333</v>
      </c>
      <c r="F118" s="199" t="s">
        <v>334</v>
      </c>
      <c r="G118" s="200" t="s">
        <v>295</v>
      </c>
      <c r="H118" s="201">
        <v>2.3300000000000001</v>
      </c>
      <c r="I118" s="202"/>
      <c r="J118" s="203">
        <f>ROUND(I118*H118,2)</f>
        <v>0</v>
      </c>
      <c r="K118" s="199" t="s">
        <v>188</v>
      </c>
      <c r="L118" s="45"/>
      <c r="M118" s="204" t="s">
        <v>19</v>
      </c>
      <c r="N118" s="205" t="s">
        <v>47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156</v>
      </c>
      <c r="AT118" s="208" t="s">
        <v>138</v>
      </c>
      <c r="AU118" s="208" t="s">
        <v>86</v>
      </c>
      <c r="AY118" s="18" t="s">
        <v>137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84</v>
      </c>
      <c r="BK118" s="209">
        <f>ROUND(I118*H118,2)</f>
        <v>0</v>
      </c>
      <c r="BL118" s="18" t="s">
        <v>156</v>
      </c>
      <c r="BM118" s="208" t="s">
        <v>875</v>
      </c>
    </row>
    <row r="119" s="2" customFormat="1">
      <c r="A119" s="39"/>
      <c r="B119" s="40"/>
      <c r="C119" s="41"/>
      <c r="D119" s="210" t="s">
        <v>144</v>
      </c>
      <c r="E119" s="41"/>
      <c r="F119" s="211" t="s">
        <v>336</v>
      </c>
      <c r="G119" s="41"/>
      <c r="H119" s="41"/>
      <c r="I119" s="212"/>
      <c r="J119" s="41"/>
      <c r="K119" s="41"/>
      <c r="L119" s="45"/>
      <c r="M119" s="213"/>
      <c r="N119" s="21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86</v>
      </c>
    </row>
    <row r="120" s="2" customFormat="1">
      <c r="A120" s="39"/>
      <c r="B120" s="40"/>
      <c r="C120" s="41"/>
      <c r="D120" s="238" t="s">
        <v>191</v>
      </c>
      <c r="E120" s="41"/>
      <c r="F120" s="239" t="s">
        <v>337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191</v>
      </c>
      <c r="AU120" s="18" t="s">
        <v>86</v>
      </c>
    </row>
    <row r="121" s="15" customFormat="1">
      <c r="A121" s="15"/>
      <c r="B121" s="255"/>
      <c r="C121" s="256"/>
      <c r="D121" s="210" t="s">
        <v>145</v>
      </c>
      <c r="E121" s="257" t="s">
        <v>19</v>
      </c>
      <c r="F121" s="258" t="s">
        <v>657</v>
      </c>
      <c r="G121" s="256"/>
      <c r="H121" s="257" t="s">
        <v>19</v>
      </c>
      <c r="I121" s="259"/>
      <c r="J121" s="256"/>
      <c r="K121" s="256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145</v>
      </c>
      <c r="AU121" s="264" t="s">
        <v>86</v>
      </c>
      <c r="AV121" s="15" t="s">
        <v>84</v>
      </c>
      <c r="AW121" s="15" t="s">
        <v>37</v>
      </c>
      <c r="AX121" s="15" t="s">
        <v>76</v>
      </c>
      <c r="AY121" s="264" t="s">
        <v>137</v>
      </c>
    </row>
    <row r="122" s="12" customFormat="1">
      <c r="A122" s="12"/>
      <c r="B122" s="215"/>
      <c r="C122" s="216"/>
      <c r="D122" s="210" t="s">
        <v>145</v>
      </c>
      <c r="E122" s="217" t="s">
        <v>19</v>
      </c>
      <c r="F122" s="218" t="s">
        <v>876</v>
      </c>
      <c r="G122" s="216"/>
      <c r="H122" s="219">
        <v>2.3300000000000001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5" t="s">
        <v>145</v>
      </c>
      <c r="AU122" s="225" t="s">
        <v>86</v>
      </c>
      <c r="AV122" s="12" t="s">
        <v>86</v>
      </c>
      <c r="AW122" s="12" t="s">
        <v>37</v>
      </c>
      <c r="AX122" s="12" t="s">
        <v>84</v>
      </c>
      <c r="AY122" s="225" t="s">
        <v>137</v>
      </c>
    </row>
    <row r="123" s="2" customFormat="1" ht="16.5" customHeight="1">
      <c r="A123" s="39"/>
      <c r="B123" s="40"/>
      <c r="C123" s="265" t="s">
        <v>213</v>
      </c>
      <c r="D123" s="265" t="s">
        <v>349</v>
      </c>
      <c r="E123" s="266" t="s">
        <v>667</v>
      </c>
      <c r="F123" s="267" t="s">
        <v>668</v>
      </c>
      <c r="G123" s="268" t="s">
        <v>319</v>
      </c>
      <c r="H123" s="269">
        <v>4.194</v>
      </c>
      <c r="I123" s="270"/>
      <c r="J123" s="271">
        <f>ROUND(I123*H123,2)</f>
        <v>0</v>
      </c>
      <c r="K123" s="267" t="s">
        <v>188</v>
      </c>
      <c r="L123" s="272"/>
      <c r="M123" s="273" t="s">
        <v>19</v>
      </c>
      <c r="N123" s="274" t="s">
        <v>47</v>
      </c>
      <c r="O123" s="85"/>
      <c r="P123" s="206">
        <f>O123*H123</f>
        <v>0</v>
      </c>
      <c r="Q123" s="206">
        <v>1</v>
      </c>
      <c r="R123" s="206">
        <f>Q123*H123</f>
        <v>4.194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278</v>
      </c>
      <c r="AT123" s="208" t="s">
        <v>349</v>
      </c>
      <c r="AU123" s="208" t="s">
        <v>86</v>
      </c>
      <c r="AY123" s="18" t="s">
        <v>137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84</v>
      </c>
      <c r="BK123" s="209">
        <f>ROUND(I123*H123,2)</f>
        <v>0</v>
      </c>
      <c r="BL123" s="18" t="s">
        <v>156</v>
      </c>
      <c r="BM123" s="208" t="s">
        <v>877</v>
      </c>
    </row>
    <row r="124" s="2" customFormat="1">
      <c r="A124" s="39"/>
      <c r="B124" s="40"/>
      <c r="C124" s="41"/>
      <c r="D124" s="210" t="s">
        <v>144</v>
      </c>
      <c r="E124" s="41"/>
      <c r="F124" s="211" t="s">
        <v>668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86</v>
      </c>
    </row>
    <row r="125" s="15" customFormat="1">
      <c r="A125" s="15"/>
      <c r="B125" s="255"/>
      <c r="C125" s="256"/>
      <c r="D125" s="210" t="s">
        <v>145</v>
      </c>
      <c r="E125" s="257" t="s">
        <v>19</v>
      </c>
      <c r="F125" s="258" t="s">
        <v>657</v>
      </c>
      <c r="G125" s="256"/>
      <c r="H125" s="257" t="s">
        <v>19</v>
      </c>
      <c r="I125" s="259"/>
      <c r="J125" s="256"/>
      <c r="K125" s="256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145</v>
      </c>
      <c r="AU125" s="264" t="s">
        <v>86</v>
      </c>
      <c r="AV125" s="15" t="s">
        <v>84</v>
      </c>
      <c r="AW125" s="15" t="s">
        <v>37</v>
      </c>
      <c r="AX125" s="15" t="s">
        <v>76</v>
      </c>
      <c r="AY125" s="264" t="s">
        <v>137</v>
      </c>
    </row>
    <row r="126" s="12" customFormat="1">
      <c r="A126" s="12"/>
      <c r="B126" s="215"/>
      <c r="C126" s="216"/>
      <c r="D126" s="210" t="s">
        <v>145</v>
      </c>
      <c r="E126" s="217" t="s">
        <v>19</v>
      </c>
      <c r="F126" s="218" t="s">
        <v>878</v>
      </c>
      <c r="G126" s="216"/>
      <c r="H126" s="219">
        <v>4.194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5" t="s">
        <v>145</v>
      </c>
      <c r="AU126" s="225" t="s">
        <v>86</v>
      </c>
      <c r="AV126" s="12" t="s">
        <v>86</v>
      </c>
      <c r="AW126" s="12" t="s">
        <v>37</v>
      </c>
      <c r="AX126" s="12" t="s">
        <v>84</v>
      </c>
      <c r="AY126" s="225" t="s">
        <v>137</v>
      </c>
    </row>
    <row r="127" s="2" customFormat="1" ht="16.5" customHeight="1">
      <c r="A127" s="39"/>
      <c r="B127" s="40"/>
      <c r="C127" s="197" t="s">
        <v>292</v>
      </c>
      <c r="D127" s="197" t="s">
        <v>138</v>
      </c>
      <c r="E127" s="198" t="s">
        <v>671</v>
      </c>
      <c r="F127" s="199" t="s">
        <v>672</v>
      </c>
      <c r="G127" s="200" t="s">
        <v>295</v>
      </c>
      <c r="H127" s="201">
        <v>1.27</v>
      </c>
      <c r="I127" s="202"/>
      <c r="J127" s="203">
        <f>ROUND(I127*H127,2)</f>
        <v>0</v>
      </c>
      <c r="K127" s="199" t="s">
        <v>188</v>
      </c>
      <c r="L127" s="45"/>
      <c r="M127" s="204" t="s">
        <v>19</v>
      </c>
      <c r="N127" s="205" t="s">
        <v>47</v>
      </c>
      <c r="O127" s="85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8" t="s">
        <v>156</v>
      </c>
      <c r="AT127" s="208" t="s">
        <v>138</v>
      </c>
      <c r="AU127" s="208" t="s">
        <v>86</v>
      </c>
      <c r="AY127" s="18" t="s">
        <v>137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8" t="s">
        <v>84</v>
      </c>
      <c r="BK127" s="209">
        <f>ROUND(I127*H127,2)</f>
        <v>0</v>
      </c>
      <c r="BL127" s="18" t="s">
        <v>156</v>
      </c>
      <c r="BM127" s="208" t="s">
        <v>879</v>
      </c>
    </row>
    <row r="128" s="2" customFormat="1">
      <c r="A128" s="39"/>
      <c r="B128" s="40"/>
      <c r="C128" s="41"/>
      <c r="D128" s="210" t="s">
        <v>144</v>
      </c>
      <c r="E128" s="41"/>
      <c r="F128" s="211" t="s">
        <v>674</v>
      </c>
      <c r="G128" s="41"/>
      <c r="H128" s="41"/>
      <c r="I128" s="212"/>
      <c r="J128" s="41"/>
      <c r="K128" s="41"/>
      <c r="L128" s="45"/>
      <c r="M128" s="213"/>
      <c r="N128" s="21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86</v>
      </c>
    </row>
    <row r="129" s="2" customFormat="1">
      <c r="A129" s="39"/>
      <c r="B129" s="40"/>
      <c r="C129" s="41"/>
      <c r="D129" s="238" t="s">
        <v>191</v>
      </c>
      <c r="E129" s="41"/>
      <c r="F129" s="239" t="s">
        <v>675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191</v>
      </c>
      <c r="AU129" s="18" t="s">
        <v>86</v>
      </c>
    </row>
    <row r="130" s="15" customFormat="1">
      <c r="A130" s="15"/>
      <c r="B130" s="255"/>
      <c r="C130" s="256"/>
      <c r="D130" s="210" t="s">
        <v>145</v>
      </c>
      <c r="E130" s="257" t="s">
        <v>19</v>
      </c>
      <c r="F130" s="258" t="s">
        <v>657</v>
      </c>
      <c r="G130" s="256"/>
      <c r="H130" s="257" t="s">
        <v>19</v>
      </c>
      <c r="I130" s="259"/>
      <c r="J130" s="256"/>
      <c r="K130" s="256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145</v>
      </c>
      <c r="AU130" s="264" t="s">
        <v>86</v>
      </c>
      <c r="AV130" s="15" t="s">
        <v>84</v>
      </c>
      <c r="AW130" s="15" t="s">
        <v>37</v>
      </c>
      <c r="AX130" s="15" t="s">
        <v>76</v>
      </c>
      <c r="AY130" s="264" t="s">
        <v>137</v>
      </c>
    </row>
    <row r="131" s="12" customFormat="1">
      <c r="A131" s="12"/>
      <c r="B131" s="215"/>
      <c r="C131" s="216"/>
      <c r="D131" s="210" t="s">
        <v>145</v>
      </c>
      <c r="E131" s="217" t="s">
        <v>19</v>
      </c>
      <c r="F131" s="218" t="s">
        <v>880</v>
      </c>
      <c r="G131" s="216"/>
      <c r="H131" s="219">
        <v>1.27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5" t="s">
        <v>145</v>
      </c>
      <c r="AU131" s="225" t="s">
        <v>86</v>
      </c>
      <c r="AV131" s="12" t="s">
        <v>86</v>
      </c>
      <c r="AW131" s="12" t="s">
        <v>37</v>
      </c>
      <c r="AX131" s="12" t="s">
        <v>84</v>
      </c>
      <c r="AY131" s="225" t="s">
        <v>137</v>
      </c>
    </row>
    <row r="132" s="2" customFormat="1" ht="16.5" customHeight="1">
      <c r="A132" s="39"/>
      <c r="B132" s="40"/>
      <c r="C132" s="265" t="s">
        <v>304</v>
      </c>
      <c r="D132" s="265" t="s">
        <v>349</v>
      </c>
      <c r="E132" s="266" t="s">
        <v>677</v>
      </c>
      <c r="F132" s="267" t="s">
        <v>678</v>
      </c>
      <c r="G132" s="268" t="s">
        <v>319</v>
      </c>
      <c r="H132" s="269">
        <v>2.286</v>
      </c>
      <c r="I132" s="270"/>
      <c r="J132" s="271">
        <f>ROUND(I132*H132,2)</f>
        <v>0</v>
      </c>
      <c r="K132" s="267" t="s">
        <v>188</v>
      </c>
      <c r="L132" s="272"/>
      <c r="M132" s="273" t="s">
        <v>19</v>
      </c>
      <c r="N132" s="274" t="s">
        <v>47</v>
      </c>
      <c r="O132" s="85"/>
      <c r="P132" s="206">
        <f>O132*H132</f>
        <v>0</v>
      </c>
      <c r="Q132" s="206">
        <v>1</v>
      </c>
      <c r="R132" s="206">
        <f>Q132*H132</f>
        <v>2.286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278</v>
      </c>
      <c r="AT132" s="208" t="s">
        <v>349</v>
      </c>
      <c r="AU132" s="208" t="s">
        <v>86</v>
      </c>
      <c r="AY132" s="18" t="s">
        <v>137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84</v>
      </c>
      <c r="BK132" s="209">
        <f>ROUND(I132*H132,2)</f>
        <v>0</v>
      </c>
      <c r="BL132" s="18" t="s">
        <v>156</v>
      </c>
      <c r="BM132" s="208" t="s">
        <v>881</v>
      </c>
    </row>
    <row r="133" s="2" customFormat="1">
      <c r="A133" s="39"/>
      <c r="B133" s="40"/>
      <c r="C133" s="41"/>
      <c r="D133" s="210" t="s">
        <v>144</v>
      </c>
      <c r="E133" s="41"/>
      <c r="F133" s="211" t="s">
        <v>678</v>
      </c>
      <c r="G133" s="41"/>
      <c r="H133" s="41"/>
      <c r="I133" s="212"/>
      <c r="J133" s="41"/>
      <c r="K133" s="41"/>
      <c r="L133" s="45"/>
      <c r="M133" s="213"/>
      <c r="N133" s="21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86</v>
      </c>
    </row>
    <row r="134" s="12" customFormat="1">
      <c r="A134" s="12"/>
      <c r="B134" s="215"/>
      <c r="C134" s="216"/>
      <c r="D134" s="210" t="s">
        <v>145</v>
      </c>
      <c r="E134" s="217" t="s">
        <v>19</v>
      </c>
      <c r="F134" s="218" t="s">
        <v>882</v>
      </c>
      <c r="G134" s="216"/>
      <c r="H134" s="219">
        <v>2.286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5" t="s">
        <v>145</v>
      </c>
      <c r="AU134" s="225" t="s">
        <v>86</v>
      </c>
      <c r="AV134" s="12" t="s">
        <v>86</v>
      </c>
      <c r="AW134" s="12" t="s">
        <v>37</v>
      </c>
      <c r="AX134" s="12" t="s">
        <v>84</v>
      </c>
      <c r="AY134" s="225" t="s">
        <v>137</v>
      </c>
    </row>
    <row r="135" s="2" customFormat="1" ht="16.5" customHeight="1">
      <c r="A135" s="39"/>
      <c r="B135" s="40"/>
      <c r="C135" s="197" t="s">
        <v>310</v>
      </c>
      <c r="D135" s="197" t="s">
        <v>138</v>
      </c>
      <c r="E135" s="198" t="s">
        <v>362</v>
      </c>
      <c r="F135" s="199" t="s">
        <v>363</v>
      </c>
      <c r="G135" s="200" t="s">
        <v>233</v>
      </c>
      <c r="H135" s="201">
        <v>12.4</v>
      </c>
      <c r="I135" s="202"/>
      <c r="J135" s="203">
        <f>ROUND(I135*H135,2)</f>
        <v>0</v>
      </c>
      <c r="K135" s="199" t="s">
        <v>188</v>
      </c>
      <c r="L135" s="45"/>
      <c r="M135" s="204" t="s">
        <v>19</v>
      </c>
      <c r="N135" s="205" t="s">
        <v>47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156</v>
      </c>
      <c r="AT135" s="208" t="s">
        <v>138</v>
      </c>
      <c r="AU135" s="208" t="s">
        <v>86</v>
      </c>
      <c r="AY135" s="18" t="s">
        <v>137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84</v>
      </c>
      <c r="BK135" s="209">
        <f>ROUND(I135*H135,2)</f>
        <v>0</v>
      </c>
      <c r="BL135" s="18" t="s">
        <v>156</v>
      </c>
      <c r="BM135" s="208" t="s">
        <v>883</v>
      </c>
    </row>
    <row r="136" s="2" customFormat="1">
      <c r="A136" s="39"/>
      <c r="B136" s="40"/>
      <c r="C136" s="41"/>
      <c r="D136" s="210" t="s">
        <v>144</v>
      </c>
      <c r="E136" s="41"/>
      <c r="F136" s="211" t="s">
        <v>365</v>
      </c>
      <c r="G136" s="41"/>
      <c r="H136" s="41"/>
      <c r="I136" s="212"/>
      <c r="J136" s="41"/>
      <c r="K136" s="41"/>
      <c r="L136" s="45"/>
      <c r="M136" s="213"/>
      <c r="N136" s="21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86</v>
      </c>
    </row>
    <row r="137" s="2" customFormat="1">
      <c r="A137" s="39"/>
      <c r="B137" s="40"/>
      <c r="C137" s="41"/>
      <c r="D137" s="238" t="s">
        <v>191</v>
      </c>
      <c r="E137" s="41"/>
      <c r="F137" s="239" t="s">
        <v>366</v>
      </c>
      <c r="G137" s="41"/>
      <c r="H137" s="41"/>
      <c r="I137" s="212"/>
      <c r="J137" s="41"/>
      <c r="K137" s="41"/>
      <c r="L137" s="45"/>
      <c r="M137" s="213"/>
      <c r="N137" s="21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191</v>
      </c>
      <c r="AU137" s="18" t="s">
        <v>86</v>
      </c>
    </row>
    <row r="138" s="12" customFormat="1">
      <c r="A138" s="12"/>
      <c r="B138" s="215"/>
      <c r="C138" s="216"/>
      <c r="D138" s="210" t="s">
        <v>145</v>
      </c>
      <c r="E138" s="217" t="s">
        <v>19</v>
      </c>
      <c r="F138" s="218" t="s">
        <v>884</v>
      </c>
      <c r="G138" s="216"/>
      <c r="H138" s="219">
        <v>12.4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5" t="s">
        <v>145</v>
      </c>
      <c r="AU138" s="225" t="s">
        <v>86</v>
      </c>
      <c r="AV138" s="12" t="s">
        <v>86</v>
      </c>
      <c r="AW138" s="12" t="s">
        <v>37</v>
      </c>
      <c r="AX138" s="12" t="s">
        <v>84</v>
      </c>
      <c r="AY138" s="225" t="s">
        <v>137</v>
      </c>
    </row>
    <row r="139" s="11" customFormat="1" ht="22.8" customHeight="1">
      <c r="A139" s="11"/>
      <c r="B139" s="183"/>
      <c r="C139" s="184"/>
      <c r="D139" s="185" t="s">
        <v>75</v>
      </c>
      <c r="E139" s="236" t="s">
        <v>86</v>
      </c>
      <c r="F139" s="236" t="s">
        <v>374</v>
      </c>
      <c r="G139" s="184"/>
      <c r="H139" s="184"/>
      <c r="I139" s="187"/>
      <c r="J139" s="237">
        <f>BK139</f>
        <v>0</v>
      </c>
      <c r="K139" s="184"/>
      <c r="L139" s="189"/>
      <c r="M139" s="190"/>
      <c r="N139" s="191"/>
      <c r="O139" s="191"/>
      <c r="P139" s="192">
        <f>SUM(P140:P146)</f>
        <v>0</v>
      </c>
      <c r="Q139" s="191"/>
      <c r="R139" s="192">
        <f>SUM(R140:R146)</f>
        <v>0.0039899999999999996</v>
      </c>
      <c r="S139" s="191"/>
      <c r="T139" s="193">
        <f>SUM(T140:T146)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4" t="s">
        <v>84</v>
      </c>
      <c r="AT139" s="195" t="s">
        <v>75</v>
      </c>
      <c r="AU139" s="195" t="s">
        <v>84</v>
      </c>
      <c r="AY139" s="194" t="s">
        <v>137</v>
      </c>
      <c r="BK139" s="196">
        <f>SUM(BK140:BK146)</f>
        <v>0</v>
      </c>
    </row>
    <row r="140" s="2" customFormat="1" ht="16.5" customHeight="1">
      <c r="A140" s="39"/>
      <c r="B140" s="40"/>
      <c r="C140" s="265" t="s">
        <v>316</v>
      </c>
      <c r="D140" s="265" t="s">
        <v>349</v>
      </c>
      <c r="E140" s="266" t="s">
        <v>375</v>
      </c>
      <c r="F140" s="267" t="s">
        <v>376</v>
      </c>
      <c r="G140" s="268" t="s">
        <v>233</v>
      </c>
      <c r="H140" s="269">
        <v>10</v>
      </c>
      <c r="I140" s="270"/>
      <c r="J140" s="271">
        <f>ROUND(I140*H140,2)</f>
        <v>0</v>
      </c>
      <c r="K140" s="267" t="s">
        <v>188</v>
      </c>
      <c r="L140" s="272"/>
      <c r="M140" s="273" t="s">
        <v>19</v>
      </c>
      <c r="N140" s="274" t="s">
        <v>47</v>
      </c>
      <c r="O140" s="85"/>
      <c r="P140" s="206">
        <f>O140*H140</f>
        <v>0</v>
      </c>
      <c r="Q140" s="206">
        <v>0.00029999999999999997</v>
      </c>
      <c r="R140" s="206">
        <f>Q140*H140</f>
        <v>0.0029999999999999996</v>
      </c>
      <c r="S140" s="206">
        <v>0</v>
      </c>
      <c r="T140" s="20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278</v>
      </c>
      <c r="AT140" s="208" t="s">
        <v>349</v>
      </c>
      <c r="AU140" s="208" t="s">
        <v>86</v>
      </c>
      <c r="AY140" s="18" t="s">
        <v>137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84</v>
      </c>
      <c r="BK140" s="209">
        <f>ROUND(I140*H140,2)</f>
        <v>0</v>
      </c>
      <c r="BL140" s="18" t="s">
        <v>156</v>
      </c>
      <c r="BM140" s="208" t="s">
        <v>885</v>
      </c>
    </row>
    <row r="141" s="2" customFormat="1">
      <c r="A141" s="39"/>
      <c r="B141" s="40"/>
      <c r="C141" s="41"/>
      <c r="D141" s="210" t="s">
        <v>144</v>
      </c>
      <c r="E141" s="41"/>
      <c r="F141" s="211" t="s">
        <v>376</v>
      </c>
      <c r="G141" s="41"/>
      <c r="H141" s="41"/>
      <c r="I141" s="212"/>
      <c r="J141" s="41"/>
      <c r="K141" s="41"/>
      <c r="L141" s="45"/>
      <c r="M141" s="213"/>
      <c r="N141" s="21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86</v>
      </c>
    </row>
    <row r="142" s="12" customFormat="1">
      <c r="A142" s="12"/>
      <c r="B142" s="215"/>
      <c r="C142" s="216"/>
      <c r="D142" s="210" t="s">
        <v>145</v>
      </c>
      <c r="E142" s="217" t="s">
        <v>19</v>
      </c>
      <c r="F142" s="218" t="s">
        <v>886</v>
      </c>
      <c r="G142" s="216"/>
      <c r="H142" s="219">
        <v>10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5" t="s">
        <v>145</v>
      </c>
      <c r="AU142" s="225" t="s">
        <v>86</v>
      </c>
      <c r="AV142" s="12" t="s">
        <v>86</v>
      </c>
      <c r="AW142" s="12" t="s">
        <v>37</v>
      </c>
      <c r="AX142" s="12" t="s">
        <v>84</v>
      </c>
      <c r="AY142" s="225" t="s">
        <v>137</v>
      </c>
    </row>
    <row r="143" s="2" customFormat="1" ht="16.5" customHeight="1">
      <c r="A143" s="39"/>
      <c r="B143" s="40"/>
      <c r="C143" s="197" t="s">
        <v>327</v>
      </c>
      <c r="D143" s="197" t="s">
        <v>138</v>
      </c>
      <c r="E143" s="198" t="s">
        <v>380</v>
      </c>
      <c r="F143" s="199" t="s">
        <v>381</v>
      </c>
      <c r="G143" s="200" t="s">
        <v>233</v>
      </c>
      <c r="H143" s="201">
        <v>10</v>
      </c>
      <c r="I143" s="202"/>
      <c r="J143" s="203">
        <f>ROUND(I143*H143,2)</f>
        <v>0</v>
      </c>
      <c r="K143" s="199" t="s">
        <v>188</v>
      </c>
      <c r="L143" s="45"/>
      <c r="M143" s="204" t="s">
        <v>19</v>
      </c>
      <c r="N143" s="205" t="s">
        <v>47</v>
      </c>
      <c r="O143" s="85"/>
      <c r="P143" s="206">
        <f>O143*H143</f>
        <v>0</v>
      </c>
      <c r="Q143" s="206">
        <v>9.8999999999999994E-05</v>
      </c>
      <c r="R143" s="206">
        <f>Q143*H143</f>
        <v>0.00098999999999999999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156</v>
      </c>
      <c r="AT143" s="208" t="s">
        <v>138</v>
      </c>
      <c r="AU143" s="208" t="s">
        <v>86</v>
      </c>
      <c r="AY143" s="18" t="s">
        <v>137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84</v>
      </c>
      <c r="BK143" s="209">
        <f>ROUND(I143*H143,2)</f>
        <v>0</v>
      </c>
      <c r="BL143" s="18" t="s">
        <v>156</v>
      </c>
      <c r="BM143" s="208" t="s">
        <v>887</v>
      </c>
    </row>
    <row r="144" s="2" customFormat="1">
      <c r="A144" s="39"/>
      <c r="B144" s="40"/>
      <c r="C144" s="41"/>
      <c r="D144" s="210" t="s">
        <v>144</v>
      </c>
      <c r="E144" s="41"/>
      <c r="F144" s="211" t="s">
        <v>383</v>
      </c>
      <c r="G144" s="41"/>
      <c r="H144" s="41"/>
      <c r="I144" s="212"/>
      <c r="J144" s="41"/>
      <c r="K144" s="41"/>
      <c r="L144" s="45"/>
      <c r="M144" s="213"/>
      <c r="N144" s="21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86</v>
      </c>
    </row>
    <row r="145" s="2" customFormat="1">
      <c r="A145" s="39"/>
      <c r="B145" s="40"/>
      <c r="C145" s="41"/>
      <c r="D145" s="238" t="s">
        <v>191</v>
      </c>
      <c r="E145" s="41"/>
      <c r="F145" s="239" t="s">
        <v>384</v>
      </c>
      <c r="G145" s="41"/>
      <c r="H145" s="41"/>
      <c r="I145" s="212"/>
      <c r="J145" s="41"/>
      <c r="K145" s="41"/>
      <c r="L145" s="45"/>
      <c r="M145" s="213"/>
      <c r="N145" s="21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191</v>
      </c>
      <c r="AU145" s="18" t="s">
        <v>86</v>
      </c>
    </row>
    <row r="146" s="12" customFormat="1">
      <c r="A146" s="12"/>
      <c r="B146" s="215"/>
      <c r="C146" s="216"/>
      <c r="D146" s="210" t="s">
        <v>145</v>
      </c>
      <c r="E146" s="217" t="s">
        <v>19</v>
      </c>
      <c r="F146" s="218" t="s">
        <v>886</v>
      </c>
      <c r="G146" s="216"/>
      <c r="H146" s="219">
        <v>10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5" t="s">
        <v>145</v>
      </c>
      <c r="AU146" s="225" t="s">
        <v>86</v>
      </c>
      <c r="AV146" s="12" t="s">
        <v>86</v>
      </c>
      <c r="AW146" s="12" t="s">
        <v>37</v>
      </c>
      <c r="AX146" s="12" t="s">
        <v>84</v>
      </c>
      <c r="AY146" s="225" t="s">
        <v>137</v>
      </c>
    </row>
    <row r="147" s="11" customFormat="1" ht="22.8" customHeight="1">
      <c r="A147" s="11"/>
      <c r="B147" s="183"/>
      <c r="C147" s="184"/>
      <c r="D147" s="185" t="s">
        <v>75</v>
      </c>
      <c r="E147" s="236" t="s">
        <v>136</v>
      </c>
      <c r="F147" s="236" t="s">
        <v>393</v>
      </c>
      <c r="G147" s="184"/>
      <c r="H147" s="184"/>
      <c r="I147" s="187"/>
      <c r="J147" s="237">
        <f>BK147</f>
        <v>0</v>
      </c>
      <c r="K147" s="184"/>
      <c r="L147" s="189"/>
      <c r="M147" s="190"/>
      <c r="N147" s="191"/>
      <c r="O147" s="191"/>
      <c r="P147" s="192">
        <f>SUM(P148:P163)</f>
        <v>0</v>
      </c>
      <c r="Q147" s="191"/>
      <c r="R147" s="192">
        <f>SUM(R148:R163)</f>
        <v>0</v>
      </c>
      <c r="S147" s="191"/>
      <c r="T147" s="193">
        <f>SUM(T148:T163)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94" t="s">
        <v>84</v>
      </c>
      <c r="AT147" s="195" t="s">
        <v>75</v>
      </c>
      <c r="AU147" s="195" t="s">
        <v>84</v>
      </c>
      <c r="AY147" s="194" t="s">
        <v>137</v>
      </c>
      <c r="BK147" s="196">
        <f>SUM(BK148:BK163)</f>
        <v>0</v>
      </c>
    </row>
    <row r="148" s="2" customFormat="1" ht="16.5" customHeight="1">
      <c r="A148" s="39"/>
      <c r="B148" s="40"/>
      <c r="C148" s="197" t="s">
        <v>8</v>
      </c>
      <c r="D148" s="197" t="s">
        <v>138</v>
      </c>
      <c r="E148" s="198" t="s">
        <v>402</v>
      </c>
      <c r="F148" s="199" t="s">
        <v>403</v>
      </c>
      <c r="G148" s="200" t="s">
        <v>233</v>
      </c>
      <c r="H148" s="201">
        <v>10</v>
      </c>
      <c r="I148" s="202"/>
      <c r="J148" s="203">
        <f>ROUND(I148*H148,2)</f>
        <v>0</v>
      </c>
      <c r="K148" s="199" t="s">
        <v>188</v>
      </c>
      <c r="L148" s="45"/>
      <c r="M148" s="204" t="s">
        <v>19</v>
      </c>
      <c r="N148" s="205" t="s">
        <v>47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340</v>
      </c>
      <c r="AT148" s="208" t="s">
        <v>138</v>
      </c>
      <c r="AU148" s="208" t="s">
        <v>86</v>
      </c>
      <c r="AY148" s="18" t="s">
        <v>137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84</v>
      </c>
      <c r="BK148" s="209">
        <f>ROUND(I148*H148,2)</f>
        <v>0</v>
      </c>
      <c r="BL148" s="18" t="s">
        <v>340</v>
      </c>
      <c r="BM148" s="208" t="s">
        <v>888</v>
      </c>
    </row>
    <row r="149" s="2" customFormat="1">
      <c r="A149" s="39"/>
      <c r="B149" s="40"/>
      <c r="C149" s="41"/>
      <c r="D149" s="210" t="s">
        <v>144</v>
      </c>
      <c r="E149" s="41"/>
      <c r="F149" s="211" t="s">
        <v>405</v>
      </c>
      <c r="G149" s="41"/>
      <c r="H149" s="41"/>
      <c r="I149" s="212"/>
      <c r="J149" s="41"/>
      <c r="K149" s="41"/>
      <c r="L149" s="45"/>
      <c r="M149" s="213"/>
      <c r="N149" s="214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86</v>
      </c>
    </row>
    <row r="150" s="2" customFormat="1">
      <c r="A150" s="39"/>
      <c r="B150" s="40"/>
      <c r="C150" s="41"/>
      <c r="D150" s="238" t="s">
        <v>191</v>
      </c>
      <c r="E150" s="41"/>
      <c r="F150" s="239" t="s">
        <v>406</v>
      </c>
      <c r="G150" s="41"/>
      <c r="H150" s="41"/>
      <c r="I150" s="212"/>
      <c r="J150" s="41"/>
      <c r="K150" s="41"/>
      <c r="L150" s="45"/>
      <c r="M150" s="213"/>
      <c r="N150" s="214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191</v>
      </c>
      <c r="AU150" s="18" t="s">
        <v>86</v>
      </c>
    </row>
    <row r="151" s="12" customFormat="1">
      <c r="A151" s="12"/>
      <c r="B151" s="215"/>
      <c r="C151" s="216"/>
      <c r="D151" s="210" t="s">
        <v>145</v>
      </c>
      <c r="E151" s="217" t="s">
        <v>19</v>
      </c>
      <c r="F151" s="218" t="s">
        <v>889</v>
      </c>
      <c r="G151" s="216"/>
      <c r="H151" s="219">
        <v>10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5" t="s">
        <v>145</v>
      </c>
      <c r="AU151" s="225" t="s">
        <v>86</v>
      </c>
      <c r="AV151" s="12" t="s">
        <v>86</v>
      </c>
      <c r="AW151" s="12" t="s">
        <v>37</v>
      </c>
      <c r="AX151" s="12" t="s">
        <v>84</v>
      </c>
      <c r="AY151" s="225" t="s">
        <v>137</v>
      </c>
    </row>
    <row r="152" s="2" customFormat="1" ht="16.5" customHeight="1">
      <c r="A152" s="39"/>
      <c r="B152" s="40"/>
      <c r="C152" s="197" t="s">
        <v>340</v>
      </c>
      <c r="D152" s="197" t="s">
        <v>138</v>
      </c>
      <c r="E152" s="198" t="s">
        <v>705</v>
      </c>
      <c r="F152" s="199" t="s">
        <v>706</v>
      </c>
      <c r="G152" s="200" t="s">
        <v>233</v>
      </c>
      <c r="H152" s="201">
        <v>28</v>
      </c>
      <c r="I152" s="202"/>
      <c r="J152" s="203">
        <f>ROUND(I152*H152,2)</f>
        <v>0</v>
      </c>
      <c r="K152" s="199" t="s">
        <v>188</v>
      </c>
      <c r="L152" s="45"/>
      <c r="M152" s="204" t="s">
        <v>19</v>
      </c>
      <c r="N152" s="205" t="s">
        <v>47</v>
      </c>
      <c r="O152" s="85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8" t="s">
        <v>156</v>
      </c>
      <c r="AT152" s="208" t="s">
        <v>138</v>
      </c>
      <c r="AU152" s="208" t="s">
        <v>86</v>
      </c>
      <c r="AY152" s="18" t="s">
        <v>137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8" t="s">
        <v>84</v>
      </c>
      <c r="BK152" s="209">
        <f>ROUND(I152*H152,2)</f>
        <v>0</v>
      </c>
      <c r="BL152" s="18" t="s">
        <v>156</v>
      </c>
      <c r="BM152" s="208" t="s">
        <v>890</v>
      </c>
    </row>
    <row r="153" s="2" customFormat="1">
      <c r="A153" s="39"/>
      <c r="B153" s="40"/>
      <c r="C153" s="41"/>
      <c r="D153" s="210" t="s">
        <v>144</v>
      </c>
      <c r="E153" s="41"/>
      <c r="F153" s="211" t="s">
        <v>708</v>
      </c>
      <c r="G153" s="41"/>
      <c r="H153" s="41"/>
      <c r="I153" s="212"/>
      <c r="J153" s="41"/>
      <c r="K153" s="41"/>
      <c r="L153" s="45"/>
      <c r="M153" s="213"/>
      <c r="N153" s="214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86</v>
      </c>
    </row>
    <row r="154" s="2" customFormat="1">
      <c r="A154" s="39"/>
      <c r="B154" s="40"/>
      <c r="C154" s="41"/>
      <c r="D154" s="238" t="s">
        <v>191</v>
      </c>
      <c r="E154" s="41"/>
      <c r="F154" s="239" t="s">
        <v>709</v>
      </c>
      <c r="G154" s="41"/>
      <c r="H154" s="41"/>
      <c r="I154" s="212"/>
      <c r="J154" s="41"/>
      <c r="K154" s="41"/>
      <c r="L154" s="45"/>
      <c r="M154" s="213"/>
      <c r="N154" s="214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191</v>
      </c>
      <c r="AU154" s="18" t="s">
        <v>86</v>
      </c>
    </row>
    <row r="155" s="12" customFormat="1">
      <c r="A155" s="12"/>
      <c r="B155" s="215"/>
      <c r="C155" s="216"/>
      <c r="D155" s="210" t="s">
        <v>145</v>
      </c>
      <c r="E155" s="217" t="s">
        <v>19</v>
      </c>
      <c r="F155" s="218" t="s">
        <v>891</v>
      </c>
      <c r="G155" s="216"/>
      <c r="H155" s="219">
        <v>28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5" t="s">
        <v>145</v>
      </c>
      <c r="AU155" s="225" t="s">
        <v>86</v>
      </c>
      <c r="AV155" s="12" t="s">
        <v>86</v>
      </c>
      <c r="AW155" s="12" t="s">
        <v>37</v>
      </c>
      <c r="AX155" s="12" t="s">
        <v>84</v>
      </c>
      <c r="AY155" s="225" t="s">
        <v>137</v>
      </c>
    </row>
    <row r="156" s="2" customFormat="1" ht="21.75" customHeight="1">
      <c r="A156" s="39"/>
      <c r="B156" s="40"/>
      <c r="C156" s="197" t="s">
        <v>348</v>
      </c>
      <c r="D156" s="197" t="s">
        <v>138</v>
      </c>
      <c r="E156" s="198" t="s">
        <v>711</v>
      </c>
      <c r="F156" s="199" t="s">
        <v>712</v>
      </c>
      <c r="G156" s="200" t="s">
        <v>233</v>
      </c>
      <c r="H156" s="201">
        <v>14</v>
      </c>
      <c r="I156" s="202"/>
      <c r="J156" s="203">
        <f>ROUND(I156*H156,2)</f>
        <v>0</v>
      </c>
      <c r="K156" s="199" t="s">
        <v>188</v>
      </c>
      <c r="L156" s="45"/>
      <c r="M156" s="204" t="s">
        <v>19</v>
      </c>
      <c r="N156" s="205" t="s">
        <v>47</v>
      </c>
      <c r="O156" s="85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156</v>
      </c>
      <c r="AT156" s="208" t="s">
        <v>138</v>
      </c>
      <c r="AU156" s="208" t="s">
        <v>86</v>
      </c>
      <c r="AY156" s="18" t="s">
        <v>137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84</v>
      </c>
      <c r="BK156" s="209">
        <f>ROUND(I156*H156,2)</f>
        <v>0</v>
      </c>
      <c r="BL156" s="18" t="s">
        <v>156</v>
      </c>
      <c r="BM156" s="208" t="s">
        <v>892</v>
      </c>
    </row>
    <row r="157" s="2" customFormat="1">
      <c r="A157" s="39"/>
      <c r="B157" s="40"/>
      <c r="C157" s="41"/>
      <c r="D157" s="210" t="s">
        <v>144</v>
      </c>
      <c r="E157" s="41"/>
      <c r="F157" s="211" t="s">
        <v>714</v>
      </c>
      <c r="G157" s="41"/>
      <c r="H157" s="41"/>
      <c r="I157" s="212"/>
      <c r="J157" s="41"/>
      <c r="K157" s="41"/>
      <c r="L157" s="45"/>
      <c r="M157" s="213"/>
      <c r="N157" s="21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86</v>
      </c>
    </row>
    <row r="158" s="2" customFormat="1">
      <c r="A158" s="39"/>
      <c r="B158" s="40"/>
      <c r="C158" s="41"/>
      <c r="D158" s="238" t="s">
        <v>191</v>
      </c>
      <c r="E158" s="41"/>
      <c r="F158" s="239" t="s">
        <v>715</v>
      </c>
      <c r="G158" s="41"/>
      <c r="H158" s="41"/>
      <c r="I158" s="212"/>
      <c r="J158" s="41"/>
      <c r="K158" s="41"/>
      <c r="L158" s="45"/>
      <c r="M158" s="213"/>
      <c r="N158" s="214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191</v>
      </c>
      <c r="AU158" s="18" t="s">
        <v>86</v>
      </c>
    </row>
    <row r="159" s="12" customFormat="1">
      <c r="A159" s="12"/>
      <c r="B159" s="215"/>
      <c r="C159" s="216"/>
      <c r="D159" s="210" t="s">
        <v>145</v>
      </c>
      <c r="E159" s="217" t="s">
        <v>19</v>
      </c>
      <c r="F159" s="218" t="s">
        <v>893</v>
      </c>
      <c r="G159" s="216"/>
      <c r="H159" s="219">
        <v>14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5" t="s">
        <v>145</v>
      </c>
      <c r="AU159" s="225" t="s">
        <v>86</v>
      </c>
      <c r="AV159" s="12" t="s">
        <v>86</v>
      </c>
      <c r="AW159" s="12" t="s">
        <v>37</v>
      </c>
      <c r="AX159" s="12" t="s">
        <v>84</v>
      </c>
      <c r="AY159" s="225" t="s">
        <v>137</v>
      </c>
    </row>
    <row r="160" s="2" customFormat="1" ht="16.5" customHeight="1">
      <c r="A160" s="39"/>
      <c r="B160" s="40"/>
      <c r="C160" s="197" t="s">
        <v>355</v>
      </c>
      <c r="D160" s="197" t="s">
        <v>138</v>
      </c>
      <c r="E160" s="198" t="s">
        <v>717</v>
      </c>
      <c r="F160" s="199" t="s">
        <v>718</v>
      </c>
      <c r="G160" s="200" t="s">
        <v>233</v>
      </c>
      <c r="H160" s="201">
        <v>14</v>
      </c>
      <c r="I160" s="202"/>
      <c r="J160" s="203">
        <f>ROUND(I160*H160,2)</f>
        <v>0</v>
      </c>
      <c r="K160" s="199" t="s">
        <v>188</v>
      </c>
      <c r="L160" s="45"/>
      <c r="M160" s="204" t="s">
        <v>19</v>
      </c>
      <c r="N160" s="205" t="s">
        <v>47</v>
      </c>
      <c r="O160" s="85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8" t="s">
        <v>156</v>
      </c>
      <c r="AT160" s="208" t="s">
        <v>138</v>
      </c>
      <c r="AU160" s="208" t="s">
        <v>86</v>
      </c>
      <c r="AY160" s="18" t="s">
        <v>137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8" t="s">
        <v>84</v>
      </c>
      <c r="BK160" s="209">
        <f>ROUND(I160*H160,2)</f>
        <v>0</v>
      </c>
      <c r="BL160" s="18" t="s">
        <v>156</v>
      </c>
      <c r="BM160" s="208" t="s">
        <v>894</v>
      </c>
    </row>
    <row r="161" s="2" customFormat="1">
      <c r="A161" s="39"/>
      <c r="B161" s="40"/>
      <c r="C161" s="41"/>
      <c r="D161" s="210" t="s">
        <v>144</v>
      </c>
      <c r="E161" s="41"/>
      <c r="F161" s="211" t="s">
        <v>720</v>
      </c>
      <c r="G161" s="41"/>
      <c r="H161" s="41"/>
      <c r="I161" s="212"/>
      <c r="J161" s="41"/>
      <c r="K161" s="41"/>
      <c r="L161" s="45"/>
      <c r="M161" s="213"/>
      <c r="N161" s="21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86</v>
      </c>
    </row>
    <row r="162" s="2" customFormat="1">
      <c r="A162" s="39"/>
      <c r="B162" s="40"/>
      <c r="C162" s="41"/>
      <c r="D162" s="238" t="s">
        <v>191</v>
      </c>
      <c r="E162" s="41"/>
      <c r="F162" s="239" t="s">
        <v>721</v>
      </c>
      <c r="G162" s="41"/>
      <c r="H162" s="41"/>
      <c r="I162" s="212"/>
      <c r="J162" s="41"/>
      <c r="K162" s="41"/>
      <c r="L162" s="45"/>
      <c r="M162" s="213"/>
      <c r="N162" s="214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191</v>
      </c>
      <c r="AU162" s="18" t="s">
        <v>86</v>
      </c>
    </row>
    <row r="163" s="12" customFormat="1">
      <c r="A163" s="12"/>
      <c r="B163" s="215"/>
      <c r="C163" s="216"/>
      <c r="D163" s="210" t="s">
        <v>145</v>
      </c>
      <c r="E163" s="217" t="s">
        <v>19</v>
      </c>
      <c r="F163" s="218" t="s">
        <v>895</v>
      </c>
      <c r="G163" s="216"/>
      <c r="H163" s="219">
        <v>14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5" t="s">
        <v>145</v>
      </c>
      <c r="AU163" s="225" t="s">
        <v>86</v>
      </c>
      <c r="AV163" s="12" t="s">
        <v>86</v>
      </c>
      <c r="AW163" s="12" t="s">
        <v>37</v>
      </c>
      <c r="AX163" s="12" t="s">
        <v>84</v>
      </c>
      <c r="AY163" s="225" t="s">
        <v>137</v>
      </c>
    </row>
    <row r="164" s="11" customFormat="1" ht="22.8" customHeight="1">
      <c r="A164" s="11"/>
      <c r="B164" s="183"/>
      <c r="C164" s="184"/>
      <c r="D164" s="185" t="s">
        <v>75</v>
      </c>
      <c r="E164" s="236" t="s">
        <v>278</v>
      </c>
      <c r="F164" s="236" t="s">
        <v>521</v>
      </c>
      <c r="G164" s="184"/>
      <c r="H164" s="184"/>
      <c r="I164" s="187"/>
      <c r="J164" s="237">
        <f>BK164</f>
        <v>0</v>
      </c>
      <c r="K164" s="184"/>
      <c r="L164" s="189"/>
      <c r="M164" s="190"/>
      <c r="N164" s="191"/>
      <c r="O164" s="191"/>
      <c r="P164" s="192">
        <f>SUM(P165:P167)</f>
        <v>0</v>
      </c>
      <c r="Q164" s="191"/>
      <c r="R164" s="192">
        <f>SUM(R165:R167)</f>
        <v>0.012120000000000001</v>
      </c>
      <c r="S164" s="191"/>
      <c r="T164" s="193">
        <f>SUM(T165:T167)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4" t="s">
        <v>84</v>
      </c>
      <c r="AT164" s="195" t="s">
        <v>75</v>
      </c>
      <c r="AU164" s="195" t="s">
        <v>84</v>
      </c>
      <c r="AY164" s="194" t="s">
        <v>137</v>
      </c>
      <c r="BK164" s="196">
        <f>SUM(BK165:BK167)</f>
        <v>0</v>
      </c>
    </row>
    <row r="165" s="2" customFormat="1" ht="16.5" customHeight="1">
      <c r="A165" s="39"/>
      <c r="B165" s="40"/>
      <c r="C165" s="265" t="s">
        <v>361</v>
      </c>
      <c r="D165" s="265" t="s">
        <v>349</v>
      </c>
      <c r="E165" s="266" t="s">
        <v>737</v>
      </c>
      <c r="F165" s="267" t="s">
        <v>738</v>
      </c>
      <c r="G165" s="268" t="s">
        <v>281</v>
      </c>
      <c r="H165" s="269">
        <v>3</v>
      </c>
      <c r="I165" s="270"/>
      <c r="J165" s="271">
        <f>ROUND(I165*H165,2)</f>
        <v>0</v>
      </c>
      <c r="K165" s="267" t="s">
        <v>188</v>
      </c>
      <c r="L165" s="272"/>
      <c r="M165" s="273" t="s">
        <v>19</v>
      </c>
      <c r="N165" s="274" t="s">
        <v>47</v>
      </c>
      <c r="O165" s="85"/>
      <c r="P165" s="206">
        <f>O165*H165</f>
        <v>0</v>
      </c>
      <c r="Q165" s="206">
        <v>0.0040400000000000002</v>
      </c>
      <c r="R165" s="206">
        <f>Q165*H165</f>
        <v>0.012120000000000001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278</v>
      </c>
      <c r="AT165" s="208" t="s">
        <v>349</v>
      </c>
      <c r="AU165" s="208" t="s">
        <v>86</v>
      </c>
      <c r="AY165" s="18" t="s">
        <v>137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84</v>
      </c>
      <c r="BK165" s="209">
        <f>ROUND(I165*H165,2)</f>
        <v>0</v>
      </c>
      <c r="BL165" s="18" t="s">
        <v>156</v>
      </c>
      <c r="BM165" s="208" t="s">
        <v>896</v>
      </c>
    </row>
    <row r="166" s="2" customFormat="1">
      <c r="A166" s="39"/>
      <c r="B166" s="40"/>
      <c r="C166" s="41"/>
      <c r="D166" s="210" t="s">
        <v>144</v>
      </c>
      <c r="E166" s="41"/>
      <c r="F166" s="211" t="s">
        <v>738</v>
      </c>
      <c r="G166" s="41"/>
      <c r="H166" s="41"/>
      <c r="I166" s="212"/>
      <c r="J166" s="41"/>
      <c r="K166" s="41"/>
      <c r="L166" s="45"/>
      <c r="M166" s="213"/>
      <c r="N166" s="21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144</v>
      </c>
      <c r="AU166" s="18" t="s">
        <v>86</v>
      </c>
    </row>
    <row r="167" s="12" customFormat="1">
      <c r="A167" s="12"/>
      <c r="B167" s="215"/>
      <c r="C167" s="216"/>
      <c r="D167" s="210" t="s">
        <v>145</v>
      </c>
      <c r="E167" s="217" t="s">
        <v>19</v>
      </c>
      <c r="F167" s="218" t="s">
        <v>897</v>
      </c>
      <c r="G167" s="216"/>
      <c r="H167" s="219">
        <v>3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5" t="s">
        <v>145</v>
      </c>
      <c r="AU167" s="225" t="s">
        <v>86</v>
      </c>
      <c r="AV167" s="12" t="s">
        <v>86</v>
      </c>
      <c r="AW167" s="12" t="s">
        <v>37</v>
      </c>
      <c r="AX167" s="12" t="s">
        <v>84</v>
      </c>
      <c r="AY167" s="225" t="s">
        <v>137</v>
      </c>
    </row>
    <row r="168" s="11" customFormat="1" ht="22.8" customHeight="1">
      <c r="A168" s="11"/>
      <c r="B168" s="183"/>
      <c r="C168" s="184"/>
      <c r="D168" s="185" t="s">
        <v>75</v>
      </c>
      <c r="E168" s="236" t="s">
        <v>213</v>
      </c>
      <c r="F168" s="236" t="s">
        <v>214</v>
      </c>
      <c r="G168" s="184"/>
      <c r="H168" s="184"/>
      <c r="I168" s="187"/>
      <c r="J168" s="237">
        <f>BK168</f>
        <v>0</v>
      </c>
      <c r="K168" s="184"/>
      <c r="L168" s="189"/>
      <c r="M168" s="190"/>
      <c r="N168" s="191"/>
      <c r="O168" s="191"/>
      <c r="P168" s="192">
        <f>SUM(P169:P201)</f>
        <v>0</v>
      </c>
      <c r="Q168" s="191"/>
      <c r="R168" s="192">
        <f>SUM(R169:R201)</f>
        <v>3.057262615</v>
      </c>
      <c r="S168" s="191"/>
      <c r="T168" s="193">
        <f>SUM(T169:T201)</f>
        <v>12.600000000000001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4" t="s">
        <v>84</v>
      </c>
      <c r="AT168" s="195" t="s">
        <v>75</v>
      </c>
      <c r="AU168" s="195" t="s">
        <v>84</v>
      </c>
      <c r="AY168" s="194" t="s">
        <v>137</v>
      </c>
      <c r="BK168" s="196">
        <f>SUM(BK169:BK201)</f>
        <v>0</v>
      </c>
    </row>
    <row r="169" s="2" customFormat="1" ht="16.5" customHeight="1">
      <c r="A169" s="39"/>
      <c r="B169" s="40"/>
      <c r="C169" s="197" t="s">
        <v>368</v>
      </c>
      <c r="D169" s="197" t="s">
        <v>138</v>
      </c>
      <c r="E169" s="198" t="s">
        <v>898</v>
      </c>
      <c r="F169" s="199" t="s">
        <v>899</v>
      </c>
      <c r="G169" s="200" t="s">
        <v>281</v>
      </c>
      <c r="H169" s="201">
        <v>7</v>
      </c>
      <c r="I169" s="202"/>
      <c r="J169" s="203">
        <f>ROUND(I169*H169,2)</f>
        <v>0</v>
      </c>
      <c r="K169" s="199" t="s">
        <v>188</v>
      </c>
      <c r="L169" s="45"/>
      <c r="M169" s="204" t="s">
        <v>19</v>
      </c>
      <c r="N169" s="205" t="s">
        <v>47</v>
      </c>
      <c r="O169" s="85"/>
      <c r="P169" s="206">
        <f>O169*H169</f>
        <v>0</v>
      </c>
      <c r="Q169" s="206">
        <v>8.0499999999999992E-06</v>
      </c>
      <c r="R169" s="206">
        <f>Q169*H169</f>
        <v>5.6349999999999994E-05</v>
      </c>
      <c r="S169" s="206">
        <v>0</v>
      </c>
      <c r="T169" s="20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8" t="s">
        <v>156</v>
      </c>
      <c r="AT169" s="208" t="s">
        <v>138</v>
      </c>
      <c r="AU169" s="208" t="s">
        <v>86</v>
      </c>
      <c r="AY169" s="18" t="s">
        <v>137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8" t="s">
        <v>84</v>
      </c>
      <c r="BK169" s="209">
        <f>ROUND(I169*H169,2)</f>
        <v>0</v>
      </c>
      <c r="BL169" s="18" t="s">
        <v>156</v>
      </c>
      <c r="BM169" s="208" t="s">
        <v>900</v>
      </c>
    </row>
    <row r="170" s="2" customFormat="1">
      <c r="A170" s="39"/>
      <c r="B170" s="40"/>
      <c r="C170" s="41"/>
      <c r="D170" s="210" t="s">
        <v>144</v>
      </c>
      <c r="E170" s="41"/>
      <c r="F170" s="211" t="s">
        <v>901</v>
      </c>
      <c r="G170" s="41"/>
      <c r="H170" s="41"/>
      <c r="I170" s="212"/>
      <c r="J170" s="41"/>
      <c r="K170" s="41"/>
      <c r="L170" s="45"/>
      <c r="M170" s="213"/>
      <c r="N170" s="214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86</v>
      </c>
    </row>
    <row r="171" s="2" customFormat="1">
      <c r="A171" s="39"/>
      <c r="B171" s="40"/>
      <c r="C171" s="41"/>
      <c r="D171" s="238" t="s">
        <v>191</v>
      </c>
      <c r="E171" s="41"/>
      <c r="F171" s="239" t="s">
        <v>902</v>
      </c>
      <c r="G171" s="41"/>
      <c r="H171" s="41"/>
      <c r="I171" s="212"/>
      <c r="J171" s="41"/>
      <c r="K171" s="41"/>
      <c r="L171" s="45"/>
      <c r="M171" s="213"/>
      <c r="N171" s="21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191</v>
      </c>
      <c r="AU171" s="18" t="s">
        <v>86</v>
      </c>
    </row>
    <row r="172" s="12" customFormat="1">
      <c r="A172" s="12"/>
      <c r="B172" s="215"/>
      <c r="C172" s="216"/>
      <c r="D172" s="210" t="s">
        <v>145</v>
      </c>
      <c r="E172" s="217" t="s">
        <v>19</v>
      </c>
      <c r="F172" s="218" t="s">
        <v>270</v>
      </c>
      <c r="G172" s="216"/>
      <c r="H172" s="219">
        <v>7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5" t="s">
        <v>145</v>
      </c>
      <c r="AU172" s="225" t="s">
        <v>86</v>
      </c>
      <c r="AV172" s="12" t="s">
        <v>86</v>
      </c>
      <c r="AW172" s="12" t="s">
        <v>37</v>
      </c>
      <c r="AX172" s="12" t="s">
        <v>84</v>
      </c>
      <c r="AY172" s="225" t="s">
        <v>137</v>
      </c>
    </row>
    <row r="173" s="2" customFormat="1" ht="16.5" customHeight="1">
      <c r="A173" s="39"/>
      <c r="B173" s="40"/>
      <c r="C173" s="197" t="s">
        <v>7</v>
      </c>
      <c r="D173" s="197" t="s">
        <v>138</v>
      </c>
      <c r="E173" s="198" t="s">
        <v>903</v>
      </c>
      <c r="F173" s="199" t="s">
        <v>904</v>
      </c>
      <c r="G173" s="200" t="s">
        <v>281</v>
      </c>
      <c r="H173" s="201">
        <v>7</v>
      </c>
      <c r="I173" s="202"/>
      <c r="J173" s="203">
        <f>ROUND(I173*H173,2)</f>
        <v>0</v>
      </c>
      <c r="K173" s="199" t="s">
        <v>188</v>
      </c>
      <c r="L173" s="45"/>
      <c r="M173" s="204" t="s">
        <v>19</v>
      </c>
      <c r="N173" s="205" t="s">
        <v>47</v>
      </c>
      <c r="O173" s="85"/>
      <c r="P173" s="206">
        <f>O173*H173</f>
        <v>0</v>
      </c>
      <c r="Q173" s="206">
        <v>0.00033960000000000001</v>
      </c>
      <c r="R173" s="206">
        <f>Q173*H173</f>
        <v>0.0023772000000000003</v>
      </c>
      <c r="S173" s="206">
        <v>0</v>
      </c>
      <c r="T173" s="20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8" t="s">
        <v>156</v>
      </c>
      <c r="AT173" s="208" t="s">
        <v>138</v>
      </c>
      <c r="AU173" s="208" t="s">
        <v>86</v>
      </c>
      <c r="AY173" s="18" t="s">
        <v>137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8" t="s">
        <v>84</v>
      </c>
      <c r="BK173" s="209">
        <f>ROUND(I173*H173,2)</f>
        <v>0</v>
      </c>
      <c r="BL173" s="18" t="s">
        <v>156</v>
      </c>
      <c r="BM173" s="208" t="s">
        <v>905</v>
      </c>
    </row>
    <row r="174" s="2" customFormat="1">
      <c r="A174" s="39"/>
      <c r="B174" s="40"/>
      <c r="C174" s="41"/>
      <c r="D174" s="210" t="s">
        <v>144</v>
      </c>
      <c r="E174" s="41"/>
      <c r="F174" s="211" t="s">
        <v>906</v>
      </c>
      <c r="G174" s="41"/>
      <c r="H174" s="41"/>
      <c r="I174" s="212"/>
      <c r="J174" s="41"/>
      <c r="K174" s="41"/>
      <c r="L174" s="45"/>
      <c r="M174" s="213"/>
      <c r="N174" s="214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86</v>
      </c>
    </row>
    <row r="175" s="2" customFormat="1">
      <c r="A175" s="39"/>
      <c r="B175" s="40"/>
      <c r="C175" s="41"/>
      <c r="D175" s="238" t="s">
        <v>191</v>
      </c>
      <c r="E175" s="41"/>
      <c r="F175" s="239" t="s">
        <v>907</v>
      </c>
      <c r="G175" s="41"/>
      <c r="H175" s="41"/>
      <c r="I175" s="212"/>
      <c r="J175" s="41"/>
      <c r="K175" s="41"/>
      <c r="L175" s="45"/>
      <c r="M175" s="213"/>
      <c r="N175" s="21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191</v>
      </c>
      <c r="AU175" s="18" t="s">
        <v>86</v>
      </c>
    </row>
    <row r="176" s="12" customFormat="1">
      <c r="A176" s="12"/>
      <c r="B176" s="215"/>
      <c r="C176" s="216"/>
      <c r="D176" s="210" t="s">
        <v>145</v>
      </c>
      <c r="E176" s="217" t="s">
        <v>19</v>
      </c>
      <c r="F176" s="218" t="s">
        <v>270</v>
      </c>
      <c r="G176" s="216"/>
      <c r="H176" s="219">
        <v>7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5" t="s">
        <v>145</v>
      </c>
      <c r="AU176" s="225" t="s">
        <v>86</v>
      </c>
      <c r="AV176" s="12" t="s">
        <v>86</v>
      </c>
      <c r="AW176" s="12" t="s">
        <v>37</v>
      </c>
      <c r="AX176" s="12" t="s">
        <v>84</v>
      </c>
      <c r="AY176" s="225" t="s">
        <v>137</v>
      </c>
    </row>
    <row r="177" s="2" customFormat="1" ht="16.5" customHeight="1">
      <c r="A177" s="39"/>
      <c r="B177" s="40"/>
      <c r="C177" s="197" t="s">
        <v>379</v>
      </c>
      <c r="D177" s="197" t="s">
        <v>138</v>
      </c>
      <c r="E177" s="198" t="s">
        <v>908</v>
      </c>
      <c r="F177" s="199" t="s">
        <v>909</v>
      </c>
      <c r="G177" s="200" t="s">
        <v>281</v>
      </c>
      <c r="H177" s="201">
        <v>7</v>
      </c>
      <c r="I177" s="202"/>
      <c r="J177" s="203">
        <f>ROUND(I177*H177,2)</f>
        <v>0</v>
      </c>
      <c r="K177" s="199" t="s">
        <v>188</v>
      </c>
      <c r="L177" s="45"/>
      <c r="M177" s="204" t="s">
        <v>19</v>
      </c>
      <c r="N177" s="205" t="s">
        <v>47</v>
      </c>
      <c r="O177" s="85"/>
      <c r="P177" s="206">
        <f>O177*H177</f>
        <v>0</v>
      </c>
      <c r="Q177" s="206">
        <v>1.2950000000000001E-06</v>
      </c>
      <c r="R177" s="206">
        <f>Q177*H177</f>
        <v>9.0650000000000005E-06</v>
      </c>
      <c r="S177" s="206">
        <v>0</v>
      </c>
      <c r="T177" s="20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8" t="s">
        <v>156</v>
      </c>
      <c r="AT177" s="208" t="s">
        <v>138</v>
      </c>
      <c r="AU177" s="208" t="s">
        <v>86</v>
      </c>
      <c r="AY177" s="18" t="s">
        <v>137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8" t="s">
        <v>84</v>
      </c>
      <c r="BK177" s="209">
        <f>ROUND(I177*H177,2)</f>
        <v>0</v>
      </c>
      <c r="BL177" s="18" t="s">
        <v>156</v>
      </c>
      <c r="BM177" s="208" t="s">
        <v>910</v>
      </c>
    </row>
    <row r="178" s="2" customFormat="1">
      <c r="A178" s="39"/>
      <c r="B178" s="40"/>
      <c r="C178" s="41"/>
      <c r="D178" s="210" t="s">
        <v>144</v>
      </c>
      <c r="E178" s="41"/>
      <c r="F178" s="211" t="s">
        <v>911</v>
      </c>
      <c r="G178" s="41"/>
      <c r="H178" s="41"/>
      <c r="I178" s="212"/>
      <c r="J178" s="41"/>
      <c r="K178" s="41"/>
      <c r="L178" s="45"/>
      <c r="M178" s="213"/>
      <c r="N178" s="214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86</v>
      </c>
    </row>
    <row r="179" s="2" customFormat="1">
      <c r="A179" s="39"/>
      <c r="B179" s="40"/>
      <c r="C179" s="41"/>
      <c r="D179" s="238" t="s">
        <v>191</v>
      </c>
      <c r="E179" s="41"/>
      <c r="F179" s="239" t="s">
        <v>912</v>
      </c>
      <c r="G179" s="41"/>
      <c r="H179" s="41"/>
      <c r="I179" s="212"/>
      <c r="J179" s="41"/>
      <c r="K179" s="41"/>
      <c r="L179" s="45"/>
      <c r="M179" s="213"/>
      <c r="N179" s="214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191</v>
      </c>
      <c r="AU179" s="18" t="s">
        <v>86</v>
      </c>
    </row>
    <row r="180" s="12" customFormat="1">
      <c r="A180" s="12"/>
      <c r="B180" s="215"/>
      <c r="C180" s="216"/>
      <c r="D180" s="210" t="s">
        <v>145</v>
      </c>
      <c r="E180" s="217" t="s">
        <v>19</v>
      </c>
      <c r="F180" s="218" t="s">
        <v>270</v>
      </c>
      <c r="G180" s="216"/>
      <c r="H180" s="219">
        <v>7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25" t="s">
        <v>145</v>
      </c>
      <c r="AU180" s="225" t="s">
        <v>86</v>
      </c>
      <c r="AV180" s="12" t="s">
        <v>86</v>
      </c>
      <c r="AW180" s="12" t="s">
        <v>37</v>
      </c>
      <c r="AX180" s="12" t="s">
        <v>84</v>
      </c>
      <c r="AY180" s="225" t="s">
        <v>137</v>
      </c>
    </row>
    <row r="181" s="2" customFormat="1" ht="16.5" customHeight="1">
      <c r="A181" s="39"/>
      <c r="B181" s="40"/>
      <c r="C181" s="265" t="s">
        <v>386</v>
      </c>
      <c r="D181" s="265" t="s">
        <v>349</v>
      </c>
      <c r="E181" s="266" t="s">
        <v>913</v>
      </c>
      <c r="F181" s="267" t="s">
        <v>914</v>
      </c>
      <c r="G181" s="268" t="s">
        <v>177</v>
      </c>
      <c r="H181" s="269">
        <v>2</v>
      </c>
      <c r="I181" s="270"/>
      <c r="J181" s="271">
        <f>ROUND(I181*H181,2)</f>
        <v>0</v>
      </c>
      <c r="K181" s="267" t="s">
        <v>188</v>
      </c>
      <c r="L181" s="272"/>
      <c r="M181" s="273" t="s">
        <v>19</v>
      </c>
      <c r="N181" s="274" t="s">
        <v>47</v>
      </c>
      <c r="O181" s="85"/>
      <c r="P181" s="206">
        <f>O181*H181</f>
        <v>0</v>
      </c>
      <c r="Q181" s="206">
        <v>0.0035999999999999999</v>
      </c>
      <c r="R181" s="206">
        <f>Q181*H181</f>
        <v>0.0071999999999999998</v>
      </c>
      <c r="S181" s="206">
        <v>0</v>
      </c>
      <c r="T181" s="20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8" t="s">
        <v>278</v>
      </c>
      <c r="AT181" s="208" t="s">
        <v>349</v>
      </c>
      <c r="AU181" s="208" t="s">
        <v>86</v>
      </c>
      <c r="AY181" s="18" t="s">
        <v>137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8" t="s">
        <v>84</v>
      </c>
      <c r="BK181" s="209">
        <f>ROUND(I181*H181,2)</f>
        <v>0</v>
      </c>
      <c r="BL181" s="18" t="s">
        <v>156</v>
      </c>
      <c r="BM181" s="208" t="s">
        <v>915</v>
      </c>
    </row>
    <row r="182" s="2" customFormat="1">
      <c r="A182" s="39"/>
      <c r="B182" s="40"/>
      <c r="C182" s="41"/>
      <c r="D182" s="210" t="s">
        <v>144</v>
      </c>
      <c r="E182" s="41"/>
      <c r="F182" s="211" t="s">
        <v>914</v>
      </c>
      <c r="G182" s="41"/>
      <c r="H182" s="41"/>
      <c r="I182" s="212"/>
      <c r="J182" s="41"/>
      <c r="K182" s="41"/>
      <c r="L182" s="45"/>
      <c r="M182" s="213"/>
      <c r="N182" s="214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86</v>
      </c>
    </row>
    <row r="183" s="2" customFormat="1" ht="16.5" customHeight="1">
      <c r="A183" s="39"/>
      <c r="B183" s="40"/>
      <c r="C183" s="265" t="s">
        <v>394</v>
      </c>
      <c r="D183" s="265" t="s">
        <v>349</v>
      </c>
      <c r="E183" s="266" t="s">
        <v>916</v>
      </c>
      <c r="F183" s="267" t="s">
        <v>917</v>
      </c>
      <c r="G183" s="268" t="s">
        <v>281</v>
      </c>
      <c r="H183" s="269">
        <v>0.5</v>
      </c>
      <c r="I183" s="270"/>
      <c r="J183" s="271">
        <f>ROUND(I183*H183,2)</f>
        <v>0</v>
      </c>
      <c r="K183" s="267" t="s">
        <v>188</v>
      </c>
      <c r="L183" s="272"/>
      <c r="M183" s="273" t="s">
        <v>19</v>
      </c>
      <c r="N183" s="274" t="s">
        <v>47</v>
      </c>
      <c r="O183" s="85"/>
      <c r="P183" s="206">
        <f>O183*H183</f>
        <v>0</v>
      </c>
      <c r="Q183" s="206">
        <v>0.074999999999999997</v>
      </c>
      <c r="R183" s="206">
        <f>Q183*H183</f>
        <v>0.037499999999999999</v>
      </c>
      <c r="S183" s="206">
        <v>0</v>
      </c>
      <c r="T183" s="20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8" t="s">
        <v>278</v>
      </c>
      <c r="AT183" s="208" t="s">
        <v>349</v>
      </c>
      <c r="AU183" s="208" t="s">
        <v>86</v>
      </c>
      <c r="AY183" s="18" t="s">
        <v>137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8" t="s">
        <v>84</v>
      </c>
      <c r="BK183" s="209">
        <f>ROUND(I183*H183,2)</f>
        <v>0</v>
      </c>
      <c r="BL183" s="18" t="s">
        <v>156</v>
      </c>
      <c r="BM183" s="208" t="s">
        <v>918</v>
      </c>
    </row>
    <row r="184" s="2" customFormat="1">
      <c r="A184" s="39"/>
      <c r="B184" s="40"/>
      <c r="C184" s="41"/>
      <c r="D184" s="210" t="s">
        <v>144</v>
      </c>
      <c r="E184" s="41"/>
      <c r="F184" s="211" t="s">
        <v>917</v>
      </c>
      <c r="G184" s="41"/>
      <c r="H184" s="41"/>
      <c r="I184" s="212"/>
      <c r="J184" s="41"/>
      <c r="K184" s="41"/>
      <c r="L184" s="45"/>
      <c r="M184" s="213"/>
      <c r="N184" s="214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144</v>
      </c>
      <c r="AU184" s="18" t="s">
        <v>86</v>
      </c>
    </row>
    <row r="185" s="2" customFormat="1" ht="16.5" customHeight="1">
      <c r="A185" s="39"/>
      <c r="B185" s="40"/>
      <c r="C185" s="265" t="s">
        <v>401</v>
      </c>
      <c r="D185" s="265" t="s">
        <v>349</v>
      </c>
      <c r="E185" s="266" t="s">
        <v>919</v>
      </c>
      <c r="F185" s="267" t="s">
        <v>920</v>
      </c>
      <c r="G185" s="268" t="s">
        <v>281</v>
      </c>
      <c r="H185" s="269">
        <v>6</v>
      </c>
      <c r="I185" s="270"/>
      <c r="J185" s="271">
        <f>ROUND(I185*H185,2)</f>
        <v>0</v>
      </c>
      <c r="K185" s="267" t="s">
        <v>188</v>
      </c>
      <c r="L185" s="272"/>
      <c r="M185" s="273" t="s">
        <v>19</v>
      </c>
      <c r="N185" s="274" t="s">
        <v>47</v>
      </c>
      <c r="O185" s="85"/>
      <c r="P185" s="206">
        <f>O185*H185</f>
        <v>0</v>
      </c>
      <c r="Q185" s="206">
        <v>0.014279999999999999</v>
      </c>
      <c r="R185" s="206">
        <f>Q185*H185</f>
        <v>0.085679999999999992</v>
      </c>
      <c r="S185" s="206">
        <v>0</v>
      </c>
      <c r="T185" s="20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8" t="s">
        <v>278</v>
      </c>
      <c r="AT185" s="208" t="s">
        <v>349</v>
      </c>
      <c r="AU185" s="208" t="s">
        <v>86</v>
      </c>
      <c r="AY185" s="18" t="s">
        <v>137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8" t="s">
        <v>84</v>
      </c>
      <c r="BK185" s="209">
        <f>ROUND(I185*H185,2)</f>
        <v>0</v>
      </c>
      <c r="BL185" s="18" t="s">
        <v>156</v>
      </c>
      <c r="BM185" s="208" t="s">
        <v>921</v>
      </c>
    </row>
    <row r="186" s="2" customFormat="1">
      <c r="A186" s="39"/>
      <c r="B186" s="40"/>
      <c r="C186" s="41"/>
      <c r="D186" s="210" t="s">
        <v>144</v>
      </c>
      <c r="E186" s="41"/>
      <c r="F186" s="211" t="s">
        <v>920</v>
      </c>
      <c r="G186" s="41"/>
      <c r="H186" s="41"/>
      <c r="I186" s="212"/>
      <c r="J186" s="41"/>
      <c r="K186" s="41"/>
      <c r="L186" s="45"/>
      <c r="M186" s="213"/>
      <c r="N186" s="214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144</v>
      </c>
      <c r="AU186" s="18" t="s">
        <v>86</v>
      </c>
    </row>
    <row r="187" s="2" customFormat="1" ht="24.15" customHeight="1">
      <c r="A187" s="39"/>
      <c r="B187" s="40"/>
      <c r="C187" s="265" t="s">
        <v>408</v>
      </c>
      <c r="D187" s="265" t="s">
        <v>349</v>
      </c>
      <c r="E187" s="266" t="s">
        <v>922</v>
      </c>
      <c r="F187" s="267" t="s">
        <v>923</v>
      </c>
      <c r="G187" s="268" t="s">
        <v>177</v>
      </c>
      <c r="H187" s="269">
        <v>1</v>
      </c>
      <c r="I187" s="270"/>
      <c r="J187" s="271">
        <f>ROUND(I187*H187,2)</f>
        <v>0</v>
      </c>
      <c r="K187" s="267" t="s">
        <v>188</v>
      </c>
      <c r="L187" s="272"/>
      <c r="M187" s="273" t="s">
        <v>19</v>
      </c>
      <c r="N187" s="274" t="s">
        <v>47</v>
      </c>
      <c r="O187" s="85"/>
      <c r="P187" s="206">
        <f>O187*H187</f>
        <v>0</v>
      </c>
      <c r="Q187" s="206">
        <v>0.031300000000000001</v>
      </c>
      <c r="R187" s="206">
        <f>Q187*H187</f>
        <v>0.031300000000000001</v>
      </c>
      <c r="S187" s="206">
        <v>0</v>
      </c>
      <c r="T187" s="20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8" t="s">
        <v>278</v>
      </c>
      <c r="AT187" s="208" t="s">
        <v>349</v>
      </c>
      <c r="AU187" s="208" t="s">
        <v>86</v>
      </c>
      <c r="AY187" s="18" t="s">
        <v>137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8" t="s">
        <v>84</v>
      </c>
      <c r="BK187" s="209">
        <f>ROUND(I187*H187,2)</f>
        <v>0</v>
      </c>
      <c r="BL187" s="18" t="s">
        <v>156</v>
      </c>
      <c r="BM187" s="208" t="s">
        <v>924</v>
      </c>
    </row>
    <row r="188" s="2" customFormat="1">
      <c r="A188" s="39"/>
      <c r="B188" s="40"/>
      <c r="C188" s="41"/>
      <c r="D188" s="210" t="s">
        <v>144</v>
      </c>
      <c r="E188" s="41"/>
      <c r="F188" s="211" t="s">
        <v>923</v>
      </c>
      <c r="G188" s="41"/>
      <c r="H188" s="41"/>
      <c r="I188" s="212"/>
      <c r="J188" s="41"/>
      <c r="K188" s="41"/>
      <c r="L188" s="45"/>
      <c r="M188" s="213"/>
      <c r="N188" s="214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144</v>
      </c>
      <c r="AU188" s="18" t="s">
        <v>86</v>
      </c>
    </row>
    <row r="189" s="12" customFormat="1">
      <c r="A189" s="12"/>
      <c r="B189" s="215"/>
      <c r="C189" s="216"/>
      <c r="D189" s="210" t="s">
        <v>145</v>
      </c>
      <c r="E189" s="217" t="s">
        <v>19</v>
      </c>
      <c r="F189" s="218" t="s">
        <v>925</v>
      </c>
      <c r="G189" s="216"/>
      <c r="H189" s="219">
        <v>1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5" t="s">
        <v>145</v>
      </c>
      <c r="AU189" s="225" t="s">
        <v>86</v>
      </c>
      <c r="AV189" s="12" t="s">
        <v>86</v>
      </c>
      <c r="AW189" s="12" t="s">
        <v>37</v>
      </c>
      <c r="AX189" s="12" t="s">
        <v>84</v>
      </c>
      <c r="AY189" s="225" t="s">
        <v>137</v>
      </c>
    </row>
    <row r="190" s="2" customFormat="1" ht="21.75" customHeight="1">
      <c r="A190" s="39"/>
      <c r="B190" s="40"/>
      <c r="C190" s="265" t="s">
        <v>415</v>
      </c>
      <c r="D190" s="265" t="s">
        <v>349</v>
      </c>
      <c r="E190" s="266" t="s">
        <v>926</v>
      </c>
      <c r="F190" s="267" t="s">
        <v>927</v>
      </c>
      <c r="G190" s="268" t="s">
        <v>281</v>
      </c>
      <c r="H190" s="269">
        <v>5.5</v>
      </c>
      <c r="I190" s="270"/>
      <c r="J190" s="271">
        <f>ROUND(I190*H190,2)</f>
        <v>0</v>
      </c>
      <c r="K190" s="267" t="s">
        <v>188</v>
      </c>
      <c r="L190" s="272"/>
      <c r="M190" s="273" t="s">
        <v>19</v>
      </c>
      <c r="N190" s="274" t="s">
        <v>47</v>
      </c>
      <c r="O190" s="85"/>
      <c r="P190" s="206">
        <f>O190*H190</f>
        <v>0</v>
      </c>
      <c r="Q190" s="206">
        <v>0.048000000000000001</v>
      </c>
      <c r="R190" s="206">
        <f>Q190*H190</f>
        <v>0.26400000000000001</v>
      </c>
      <c r="S190" s="206">
        <v>0</v>
      </c>
      <c r="T190" s="20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8" t="s">
        <v>278</v>
      </c>
      <c r="AT190" s="208" t="s">
        <v>349</v>
      </c>
      <c r="AU190" s="208" t="s">
        <v>86</v>
      </c>
      <c r="AY190" s="18" t="s">
        <v>137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8" t="s">
        <v>84</v>
      </c>
      <c r="BK190" s="209">
        <f>ROUND(I190*H190,2)</f>
        <v>0</v>
      </c>
      <c r="BL190" s="18" t="s">
        <v>156</v>
      </c>
      <c r="BM190" s="208" t="s">
        <v>928</v>
      </c>
    </row>
    <row r="191" s="2" customFormat="1">
      <c r="A191" s="39"/>
      <c r="B191" s="40"/>
      <c r="C191" s="41"/>
      <c r="D191" s="210" t="s">
        <v>144</v>
      </c>
      <c r="E191" s="41"/>
      <c r="F191" s="211" t="s">
        <v>927</v>
      </c>
      <c r="G191" s="41"/>
      <c r="H191" s="41"/>
      <c r="I191" s="212"/>
      <c r="J191" s="41"/>
      <c r="K191" s="41"/>
      <c r="L191" s="45"/>
      <c r="M191" s="213"/>
      <c r="N191" s="214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144</v>
      </c>
      <c r="AU191" s="18" t="s">
        <v>86</v>
      </c>
    </row>
    <row r="192" s="15" customFormat="1">
      <c r="A192" s="15"/>
      <c r="B192" s="255"/>
      <c r="C192" s="256"/>
      <c r="D192" s="210" t="s">
        <v>145</v>
      </c>
      <c r="E192" s="257" t="s">
        <v>19</v>
      </c>
      <c r="F192" s="258" t="s">
        <v>929</v>
      </c>
      <c r="G192" s="256"/>
      <c r="H192" s="257" t="s">
        <v>19</v>
      </c>
      <c r="I192" s="259"/>
      <c r="J192" s="256"/>
      <c r="K192" s="256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145</v>
      </c>
      <c r="AU192" s="264" t="s">
        <v>86</v>
      </c>
      <c r="AV192" s="15" t="s">
        <v>84</v>
      </c>
      <c r="AW192" s="15" t="s">
        <v>37</v>
      </c>
      <c r="AX192" s="15" t="s">
        <v>76</v>
      </c>
      <c r="AY192" s="264" t="s">
        <v>137</v>
      </c>
    </row>
    <row r="193" s="12" customFormat="1">
      <c r="A193" s="12"/>
      <c r="B193" s="215"/>
      <c r="C193" s="216"/>
      <c r="D193" s="210" t="s">
        <v>145</v>
      </c>
      <c r="E193" s="217" t="s">
        <v>19</v>
      </c>
      <c r="F193" s="218" t="s">
        <v>930</v>
      </c>
      <c r="G193" s="216"/>
      <c r="H193" s="219">
        <v>5.5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5" t="s">
        <v>145</v>
      </c>
      <c r="AU193" s="225" t="s">
        <v>86</v>
      </c>
      <c r="AV193" s="12" t="s">
        <v>86</v>
      </c>
      <c r="AW193" s="12" t="s">
        <v>37</v>
      </c>
      <c r="AX193" s="12" t="s">
        <v>84</v>
      </c>
      <c r="AY193" s="225" t="s">
        <v>137</v>
      </c>
    </row>
    <row r="194" s="2" customFormat="1" ht="16.5" customHeight="1">
      <c r="A194" s="39"/>
      <c r="B194" s="40"/>
      <c r="C194" s="197" t="s">
        <v>421</v>
      </c>
      <c r="D194" s="197" t="s">
        <v>138</v>
      </c>
      <c r="E194" s="198" t="s">
        <v>931</v>
      </c>
      <c r="F194" s="199" t="s">
        <v>932</v>
      </c>
      <c r="G194" s="200" t="s">
        <v>281</v>
      </c>
      <c r="H194" s="201">
        <v>6</v>
      </c>
      <c r="I194" s="202"/>
      <c r="J194" s="203">
        <f>ROUND(I194*H194,2)</f>
        <v>0</v>
      </c>
      <c r="K194" s="199" t="s">
        <v>188</v>
      </c>
      <c r="L194" s="45"/>
      <c r="M194" s="204" t="s">
        <v>19</v>
      </c>
      <c r="N194" s="205" t="s">
        <v>47</v>
      </c>
      <c r="O194" s="85"/>
      <c r="P194" s="206">
        <f>O194*H194</f>
        <v>0</v>
      </c>
      <c r="Q194" s="206">
        <v>0.43819000000000002</v>
      </c>
      <c r="R194" s="206">
        <f>Q194*H194</f>
        <v>2.62914</v>
      </c>
      <c r="S194" s="206">
        <v>0</v>
      </c>
      <c r="T194" s="20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8" t="s">
        <v>156</v>
      </c>
      <c r="AT194" s="208" t="s">
        <v>138</v>
      </c>
      <c r="AU194" s="208" t="s">
        <v>86</v>
      </c>
      <c r="AY194" s="18" t="s">
        <v>137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8" t="s">
        <v>84</v>
      </c>
      <c r="BK194" s="209">
        <f>ROUND(I194*H194,2)</f>
        <v>0</v>
      </c>
      <c r="BL194" s="18" t="s">
        <v>156</v>
      </c>
      <c r="BM194" s="208" t="s">
        <v>933</v>
      </c>
    </row>
    <row r="195" s="2" customFormat="1">
      <c r="A195" s="39"/>
      <c r="B195" s="40"/>
      <c r="C195" s="41"/>
      <c r="D195" s="210" t="s">
        <v>144</v>
      </c>
      <c r="E195" s="41"/>
      <c r="F195" s="211" t="s">
        <v>934</v>
      </c>
      <c r="G195" s="41"/>
      <c r="H195" s="41"/>
      <c r="I195" s="212"/>
      <c r="J195" s="41"/>
      <c r="K195" s="41"/>
      <c r="L195" s="45"/>
      <c r="M195" s="213"/>
      <c r="N195" s="214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86</v>
      </c>
    </row>
    <row r="196" s="2" customFormat="1">
      <c r="A196" s="39"/>
      <c r="B196" s="40"/>
      <c r="C196" s="41"/>
      <c r="D196" s="238" t="s">
        <v>191</v>
      </c>
      <c r="E196" s="41"/>
      <c r="F196" s="239" t="s">
        <v>935</v>
      </c>
      <c r="G196" s="41"/>
      <c r="H196" s="41"/>
      <c r="I196" s="212"/>
      <c r="J196" s="41"/>
      <c r="K196" s="41"/>
      <c r="L196" s="45"/>
      <c r="M196" s="213"/>
      <c r="N196" s="214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191</v>
      </c>
      <c r="AU196" s="18" t="s">
        <v>86</v>
      </c>
    </row>
    <row r="197" s="15" customFormat="1">
      <c r="A197" s="15"/>
      <c r="B197" s="255"/>
      <c r="C197" s="256"/>
      <c r="D197" s="210" t="s">
        <v>145</v>
      </c>
      <c r="E197" s="257" t="s">
        <v>19</v>
      </c>
      <c r="F197" s="258" t="s">
        <v>929</v>
      </c>
      <c r="G197" s="256"/>
      <c r="H197" s="257" t="s">
        <v>19</v>
      </c>
      <c r="I197" s="259"/>
      <c r="J197" s="256"/>
      <c r="K197" s="256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145</v>
      </c>
      <c r="AU197" s="264" t="s">
        <v>86</v>
      </c>
      <c r="AV197" s="15" t="s">
        <v>84</v>
      </c>
      <c r="AW197" s="15" t="s">
        <v>37</v>
      </c>
      <c r="AX197" s="15" t="s">
        <v>76</v>
      </c>
      <c r="AY197" s="264" t="s">
        <v>137</v>
      </c>
    </row>
    <row r="198" s="12" customFormat="1">
      <c r="A198" s="12"/>
      <c r="B198" s="215"/>
      <c r="C198" s="216"/>
      <c r="D198" s="210" t="s">
        <v>145</v>
      </c>
      <c r="E198" s="217" t="s">
        <v>19</v>
      </c>
      <c r="F198" s="218" t="s">
        <v>215</v>
      </c>
      <c r="G198" s="216"/>
      <c r="H198" s="219">
        <v>6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25" t="s">
        <v>145</v>
      </c>
      <c r="AU198" s="225" t="s">
        <v>86</v>
      </c>
      <c r="AV198" s="12" t="s">
        <v>86</v>
      </c>
      <c r="AW198" s="12" t="s">
        <v>37</v>
      </c>
      <c r="AX198" s="12" t="s">
        <v>84</v>
      </c>
      <c r="AY198" s="225" t="s">
        <v>137</v>
      </c>
    </row>
    <row r="199" s="2" customFormat="1" ht="16.5" customHeight="1">
      <c r="A199" s="39"/>
      <c r="B199" s="40"/>
      <c r="C199" s="197" t="s">
        <v>427</v>
      </c>
      <c r="D199" s="197" t="s">
        <v>138</v>
      </c>
      <c r="E199" s="198" t="s">
        <v>936</v>
      </c>
      <c r="F199" s="199" t="s">
        <v>937</v>
      </c>
      <c r="G199" s="200" t="s">
        <v>281</v>
      </c>
      <c r="H199" s="201">
        <v>6</v>
      </c>
      <c r="I199" s="202"/>
      <c r="J199" s="203">
        <f>ROUND(I199*H199,2)</f>
        <v>0</v>
      </c>
      <c r="K199" s="199" t="s">
        <v>19</v>
      </c>
      <c r="L199" s="45"/>
      <c r="M199" s="204" t="s">
        <v>19</v>
      </c>
      <c r="N199" s="205" t="s">
        <v>47</v>
      </c>
      <c r="O199" s="85"/>
      <c r="P199" s="206">
        <f>O199*H199</f>
        <v>0</v>
      </c>
      <c r="Q199" s="206">
        <v>0</v>
      </c>
      <c r="R199" s="206">
        <f>Q199*H199</f>
        <v>0</v>
      </c>
      <c r="S199" s="206">
        <v>2.1000000000000001</v>
      </c>
      <c r="T199" s="207">
        <f>S199*H199</f>
        <v>12.600000000000001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8" t="s">
        <v>156</v>
      </c>
      <c r="AT199" s="208" t="s">
        <v>138</v>
      </c>
      <c r="AU199" s="208" t="s">
        <v>86</v>
      </c>
      <c r="AY199" s="18" t="s">
        <v>137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8" t="s">
        <v>84</v>
      </c>
      <c r="BK199" s="209">
        <f>ROUND(I199*H199,2)</f>
        <v>0</v>
      </c>
      <c r="BL199" s="18" t="s">
        <v>156</v>
      </c>
      <c r="BM199" s="208" t="s">
        <v>938</v>
      </c>
    </row>
    <row r="200" s="2" customFormat="1">
      <c r="A200" s="39"/>
      <c r="B200" s="40"/>
      <c r="C200" s="41"/>
      <c r="D200" s="210" t="s">
        <v>144</v>
      </c>
      <c r="E200" s="41"/>
      <c r="F200" s="211" t="s">
        <v>937</v>
      </c>
      <c r="G200" s="41"/>
      <c r="H200" s="41"/>
      <c r="I200" s="212"/>
      <c r="J200" s="41"/>
      <c r="K200" s="41"/>
      <c r="L200" s="45"/>
      <c r="M200" s="213"/>
      <c r="N200" s="214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144</v>
      </c>
      <c r="AU200" s="18" t="s">
        <v>86</v>
      </c>
    </row>
    <row r="201" s="12" customFormat="1">
      <c r="A201" s="12"/>
      <c r="B201" s="215"/>
      <c r="C201" s="216"/>
      <c r="D201" s="210" t="s">
        <v>145</v>
      </c>
      <c r="E201" s="217" t="s">
        <v>19</v>
      </c>
      <c r="F201" s="218" t="s">
        <v>939</v>
      </c>
      <c r="G201" s="216"/>
      <c r="H201" s="219">
        <v>6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25" t="s">
        <v>145</v>
      </c>
      <c r="AU201" s="225" t="s">
        <v>86</v>
      </c>
      <c r="AV201" s="12" t="s">
        <v>86</v>
      </c>
      <c r="AW201" s="12" t="s">
        <v>37</v>
      </c>
      <c r="AX201" s="12" t="s">
        <v>84</v>
      </c>
      <c r="AY201" s="225" t="s">
        <v>137</v>
      </c>
    </row>
    <row r="202" s="11" customFormat="1" ht="22.8" customHeight="1">
      <c r="A202" s="11"/>
      <c r="B202" s="183"/>
      <c r="C202" s="184"/>
      <c r="D202" s="185" t="s">
        <v>75</v>
      </c>
      <c r="E202" s="236" t="s">
        <v>556</v>
      </c>
      <c r="F202" s="236" t="s">
        <v>557</v>
      </c>
      <c r="G202" s="184"/>
      <c r="H202" s="184"/>
      <c r="I202" s="187"/>
      <c r="J202" s="237">
        <f>BK202</f>
        <v>0</v>
      </c>
      <c r="K202" s="184"/>
      <c r="L202" s="189"/>
      <c r="M202" s="190"/>
      <c r="N202" s="191"/>
      <c r="O202" s="191"/>
      <c r="P202" s="192">
        <f>SUM(P203:P240)</f>
        <v>0</v>
      </c>
      <c r="Q202" s="191"/>
      <c r="R202" s="192">
        <f>SUM(R203:R240)</f>
        <v>0</v>
      </c>
      <c r="S202" s="191"/>
      <c r="T202" s="193">
        <f>SUM(T203:T240)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194" t="s">
        <v>84</v>
      </c>
      <c r="AT202" s="195" t="s">
        <v>75</v>
      </c>
      <c r="AU202" s="195" t="s">
        <v>84</v>
      </c>
      <c r="AY202" s="194" t="s">
        <v>137</v>
      </c>
      <c r="BK202" s="196">
        <f>SUM(BK203:BK240)</f>
        <v>0</v>
      </c>
    </row>
    <row r="203" s="2" customFormat="1" ht="16.5" customHeight="1">
      <c r="A203" s="39"/>
      <c r="B203" s="40"/>
      <c r="C203" s="197" t="s">
        <v>432</v>
      </c>
      <c r="D203" s="197" t="s">
        <v>138</v>
      </c>
      <c r="E203" s="198" t="s">
        <v>558</v>
      </c>
      <c r="F203" s="199" t="s">
        <v>559</v>
      </c>
      <c r="G203" s="200" t="s">
        <v>319</v>
      </c>
      <c r="H203" s="201">
        <v>5.6900000000000004</v>
      </c>
      <c r="I203" s="202"/>
      <c r="J203" s="203">
        <f>ROUND(I203*H203,2)</f>
        <v>0</v>
      </c>
      <c r="K203" s="199" t="s">
        <v>188</v>
      </c>
      <c r="L203" s="45"/>
      <c r="M203" s="204" t="s">
        <v>19</v>
      </c>
      <c r="N203" s="205" t="s">
        <v>47</v>
      </c>
      <c r="O203" s="85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8" t="s">
        <v>156</v>
      </c>
      <c r="AT203" s="208" t="s">
        <v>138</v>
      </c>
      <c r="AU203" s="208" t="s">
        <v>86</v>
      </c>
      <c r="AY203" s="18" t="s">
        <v>137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8" t="s">
        <v>84</v>
      </c>
      <c r="BK203" s="209">
        <f>ROUND(I203*H203,2)</f>
        <v>0</v>
      </c>
      <c r="BL203" s="18" t="s">
        <v>156</v>
      </c>
      <c r="BM203" s="208" t="s">
        <v>940</v>
      </c>
    </row>
    <row r="204" s="2" customFormat="1">
      <c r="A204" s="39"/>
      <c r="B204" s="40"/>
      <c r="C204" s="41"/>
      <c r="D204" s="210" t="s">
        <v>144</v>
      </c>
      <c r="E204" s="41"/>
      <c r="F204" s="211" t="s">
        <v>561</v>
      </c>
      <c r="G204" s="41"/>
      <c r="H204" s="41"/>
      <c r="I204" s="212"/>
      <c r="J204" s="41"/>
      <c r="K204" s="41"/>
      <c r="L204" s="45"/>
      <c r="M204" s="213"/>
      <c r="N204" s="214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144</v>
      </c>
      <c r="AU204" s="18" t="s">
        <v>86</v>
      </c>
    </row>
    <row r="205" s="2" customFormat="1">
      <c r="A205" s="39"/>
      <c r="B205" s="40"/>
      <c r="C205" s="41"/>
      <c r="D205" s="238" t="s">
        <v>191</v>
      </c>
      <c r="E205" s="41"/>
      <c r="F205" s="239" t="s">
        <v>562</v>
      </c>
      <c r="G205" s="41"/>
      <c r="H205" s="41"/>
      <c r="I205" s="212"/>
      <c r="J205" s="41"/>
      <c r="K205" s="41"/>
      <c r="L205" s="45"/>
      <c r="M205" s="213"/>
      <c r="N205" s="21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191</v>
      </c>
      <c r="AU205" s="18" t="s">
        <v>86</v>
      </c>
    </row>
    <row r="206" s="12" customFormat="1">
      <c r="A206" s="12"/>
      <c r="B206" s="215"/>
      <c r="C206" s="216"/>
      <c r="D206" s="210" t="s">
        <v>145</v>
      </c>
      <c r="E206" s="217" t="s">
        <v>19</v>
      </c>
      <c r="F206" s="218" t="s">
        <v>941</v>
      </c>
      <c r="G206" s="216"/>
      <c r="H206" s="219">
        <v>2.6099999999999999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5" t="s">
        <v>145</v>
      </c>
      <c r="AU206" s="225" t="s">
        <v>86</v>
      </c>
      <c r="AV206" s="12" t="s">
        <v>86</v>
      </c>
      <c r="AW206" s="12" t="s">
        <v>37</v>
      </c>
      <c r="AX206" s="12" t="s">
        <v>76</v>
      </c>
      <c r="AY206" s="225" t="s">
        <v>137</v>
      </c>
    </row>
    <row r="207" s="12" customFormat="1">
      <c r="A207" s="12"/>
      <c r="B207" s="215"/>
      <c r="C207" s="216"/>
      <c r="D207" s="210" t="s">
        <v>145</v>
      </c>
      <c r="E207" s="217" t="s">
        <v>19</v>
      </c>
      <c r="F207" s="218" t="s">
        <v>942</v>
      </c>
      <c r="G207" s="216"/>
      <c r="H207" s="219">
        <v>3.0800000000000001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5" t="s">
        <v>145</v>
      </c>
      <c r="AU207" s="225" t="s">
        <v>86</v>
      </c>
      <c r="AV207" s="12" t="s">
        <v>86</v>
      </c>
      <c r="AW207" s="12" t="s">
        <v>37</v>
      </c>
      <c r="AX207" s="12" t="s">
        <v>76</v>
      </c>
      <c r="AY207" s="225" t="s">
        <v>137</v>
      </c>
    </row>
    <row r="208" s="14" customFormat="1">
      <c r="A208" s="14"/>
      <c r="B208" s="244"/>
      <c r="C208" s="245"/>
      <c r="D208" s="210" t="s">
        <v>145</v>
      </c>
      <c r="E208" s="246" t="s">
        <v>19</v>
      </c>
      <c r="F208" s="247" t="s">
        <v>257</v>
      </c>
      <c r="G208" s="245"/>
      <c r="H208" s="248">
        <v>5.6899999999999995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145</v>
      </c>
      <c r="AU208" s="254" t="s">
        <v>86</v>
      </c>
      <c r="AV208" s="14" t="s">
        <v>156</v>
      </c>
      <c r="AW208" s="14" t="s">
        <v>37</v>
      </c>
      <c r="AX208" s="14" t="s">
        <v>84</v>
      </c>
      <c r="AY208" s="254" t="s">
        <v>137</v>
      </c>
    </row>
    <row r="209" s="2" customFormat="1" ht="16.5" customHeight="1">
      <c r="A209" s="39"/>
      <c r="B209" s="40"/>
      <c r="C209" s="197" t="s">
        <v>438</v>
      </c>
      <c r="D209" s="197" t="s">
        <v>138</v>
      </c>
      <c r="E209" s="198" t="s">
        <v>566</v>
      </c>
      <c r="F209" s="199" t="s">
        <v>567</v>
      </c>
      <c r="G209" s="200" t="s">
        <v>319</v>
      </c>
      <c r="H209" s="201">
        <v>56.899999999999999</v>
      </c>
      <c r="I209" s="202"/>
      <c r="J209" s="203">
        <f>ROUND(I209*H209,2)</f>
        <v>0</v>
      </c>
      <c r="K209" s="199" t="s">
        <v>188</v>
      </c>
      <c r="L209" s="45"/>
      <c r="M209" s="204" t="s">
        <v>19</v>
      </c>
      <c r="N209" s="205" t="s">
        <v>47</v>
      </c>
      <c r="O209" s="85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8" t="s">
        <v>156</v>
      </c>
      <c r="AT209" s="208" t="s">
        <v>138</v>
      </c>
      <c r="AU209" s="208" t="s">
        <v>86</v>
      </c>
      <c r="AY209" s="18" t="s">
        <v>137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8" t="s">
        <v>84</v>
      </c>
      <c r="BK209" s="209">
        <f>ROUND(I209*H209,2)</f>
        <v>0</v>
      </c>
      <c r="BL209" s="18" t="s">
        <v>156</v>
      </c>
      <c r="BM209" s="208" t="s">
        <v>943</v>
      </c>
    </row>
    <row r="210" s="2" customFormat="1">
      <c r="A210" s="39"/>
      <c r="B210" s="40"/>
      <c r="C210" s="41"/>
      <c r="D210" s="210" t="s">
        <v>144</v>
      </c>
      <c r="E210" s="41"/>
      <c r="F210" s="211" t="s">
        <v>569</v>
      </c>
      <c r="G210" s="41"/>
      <c r="H210" s="41"/>
      <c r="I210" s="212"/>
      <c r="J210" s="41"/>
      <c r="K210" s="41"/>
      <c r="L210" s="45"/>
      <c r="M210" s="213"/>
      <c r="N210" s="214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86</v>
      </c>
    </row>
    <row r="211" s="2" customFormat="1">
      <c r="A211" s="39"/>
      <c r="B211" s="40"/>
      <c r="C211" s="41"/>
      <c r="D211" s="238" t="s">
        <v>191</v>
      </c>
      <c r="E211" s="41"/>
      <c r="F211" s="239" t="s">
        <v>570</v>
      </c>
      <c r="G211" s="41"/>
      <c r="H211" s="41"/>
      <c r="I211" s="212"/>
      <c r="J211" s="41"/>
      <c r="K211" s="41"/>
      <c r="L211" s="45"/>
      <c r="M211" s="213"/>
      <c r="N211" s="214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191</v>
      </c>
      <c r="AU211" s="18" t="s">
        <v>86</v>
      </c>
    </row>
    <row r="212" s="12" customFormat="1">
      <c r="A212" s="12"/>
      <c r="B212" s="215"/>
      <c r="C212" s="216"/>
      <c r="D212" s="210" t="s">
        <v>145</v>
      </c>
      <c r="E212" s="217" t="s">
        <v>19</v>
      </c>
      <c r="F212" s="218" t="s">
        <v>944</v>
      </c>
      <c r="G212" s="216"/>
      <c r="H212" s="219">
        <v>56.899999999999999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25" t="s">
        <v>145</v>
      </c>
      <c r="AU212" s="225" t="s">
        <v>86</v>
      </c>
      <c r="AV212" s="12" t="s">
        <v>86</v>
      </c>
      <c r="AW212" s="12" t="s">
        <v>37</v>
      </c>
      <c r="AX212" s="12" t="s">
        <v>84</v>
      </c>
      <c r="AY212" s="225" t="s">
        <v>137</v>
      </c>
    </row>
    <row r="213" s="2" customFormat="1" ht="16.5" customHeight="1">
      <c r="A213" s="39"/>
      <c r="B213" s="40"/>
      <c r="C213" s="197" t="s">
        <v>449</v>
      </c>
      <c r="D213" s="197" t="s">
        <v>138</v>
      </c>
      <c r="E213" s="198" t="s">
        <v>573</v>
      </c>
      <c r="F213" s="199" t="s">
        <v>574</v>
      </c>
      <c r="G213" s="200" t="s">
        <v>319</v>
      </c>
      <c r="H213" s="201">
        <v>5.6699999999999999</v>
      </c>
      <c r="I213" s="202"/>
      <c r="J213" s="203">
        <f>ROUND(I213*H213,2)</f>
        <v>0</v>
      </c>
      <c r="K213" s="199" t="s">
        <v>188</v>
      </c>
      <c r="L213" s="45"/>
      <c r="M213" s="204" t="s">
        <v>19</v>
      </c>
      <c r="N213" s="205" t="s">
        <v>47</v>
      </c>
      <c r="O213" s="85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8" t="s">
        <v>156</v>
      </c>
      <c r="AT213" s="208" t="s">
        <v>138</v>
      </c>
      <c r="AU213" s="208" t="s">
        <v>86</v>
      </c>
      <c r="AY213" s="18" t="s">
        <v>137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8" t="s">
        <v>84</v>
      </c>
      <c r="BK213" s="209">
        <f>ROUND(I213*H213,2)</f>
        <v>0</v>
      </c>
      <c r="BL213" s="18" t="s">
        <v>156</v>
      </c>
      <c r="BM213" s="208" t="s">
        <v>945</v>
      </c>
    </row>
    <row r="214" s="2" customFormat="1">
      <c r="A214" s="39"/>
      <c r="B214" s="40"/>
      <c r="C214" s="41"/>
      <c r="D214" s="210" t="s">
        <v>144</v>
      </c>
      <c r="E214" s="41"/>
      <c r="F214" s="211" t="s">
        <v>576</v>
      </c>
      <c r="G214" s="41"/>
      <c r="H214" s="41"/>
      <c r="I214" s="212"/>
      <c r="J214" s="41"/>
      <c r="K214" s="41"/>
      <c r="L214" s="45"/>
      <c r="M214" s="213"/>
      <c r="N214" s="214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144</v>
      </c>
      <c r="AU214" s="18" t="s">
        <v>86</v>
      </c>
    </row>
    <row r="215" s="2" customFormat="1">
      <c r="A215" s="39"/>
      <c r="B215" s="40"/>
      <c r="C215" s="41"/>
      <c r="D215" s="238" t="s">
        <v>191</v>
      </c>
      <c r="E215" s="41"/>
      <c r="F215" s="239" t="s">
        <v>577</v>
      </c>
      <c r="G215" s="41"/>
      <c r="H215" s="41"/>
      <c r="I215" s="212"/>
      <c r="J215" s="41"/>
      <c r="K215" s="41"/>
      <c r="L215" s="45"/>
      <c r="M215" s="213"/>
      <c r="N215" s="214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191</v>
      </c>
      <c r="AU215" s="18" t="s">
        <v>86</v>
      </c>
    </row>
    <row r="216" s="12" customFormat="1">
      <c r="A216" s="12"/>
      <c r="B216" s="215"/>
      <c r="C216" s="216"/>
      <c r="D216" s="210" t="s">
        <v>145</v>
      </c>
      <c r="E216" s="217" t="s">
        <v>19</v>
      </c>
      <c r="F216" s="218" t="s">
        <v>946</v>
      </c>
      <c r="G216" s="216"/>
      <c r="H216" s="219">
        <v>5.6699999999999999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25" t="s">
        <v>145</v>
      </c>
      <c r="AU216" s="225" t="s">
        <v>86</v>
      </c>
      <c r="AV216" s="12" t="s">
        <v>86</v>
      </c>
      <c r="AW216" s="12" t="s">
        <v>37</v>
      </c>
      <c r="AX216" s="12" t="s">
        <v>84</v>
      </c>
      <c r="AY216" s="225" t="s">
        <v>137</v>
      </c>
    </row>
    <row r="217" s="2" customFormat="1" ht="16.5" customHeight="1">
      <c r="A217" s="39"/>
      <c r="B217" s="40"/>
      <c r="C217" s="197" t="s">
        <v>455</v>
      </c>
      <c r="D217" s="197" t="s">
        <v>138</v>
      </c>
      <c r="E217" s="198" t="s">
        <v>583</v>
      </c>
      <c r="F217" s="199" t="s">
        <v>584</v>
      </c>
      <c r="G217" s="200" t="s">
        <v>319</v>
      </c>
      <c r="H217" s="201">
        <v>56.700000000000003</v>
      </c>
      <c r="I217" s="202"/>
      <c r="J217" s="203">
        <f>ROUND(I217*H217,2)</f>
        <v>0</v>
      </c>
      <c r="K217" s="199" t="s">
        <v>188</v>
      </c>
      <c r="L217" s="45"/>
      <c r="M217" s="204" t="s">
        <v>19</v>
      </c>
      <c r="N217" s="205" t="s">
        <v>47</v>
      </c>
      <c r="O217" s="85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8" t="s">
        <v>156</v>
      </c>
      <c r="AT217" s="208" t="s">
        <v>138</v>
      </c>
      <c r="AU217" s="208" t="s">
        <v>86</v>
      </c>
      <c r="AY217" s="18" t="s">
        <v>137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8" t="s">
        <v>84</v>
      </c>
      <c r="BK217" s="209">
        <f>ROUND(I217*H217,2)</f>
        <v>0</v>
      </c>
      <c r="BL217" s="18" t="s">
        <v>156</v>
      </c>
      <c r="BM217" s="208" t="s">
        <v>947</v>
      </c>
    </row>
    <row r="218" s="2" customFormat="1">
      <c r="A218" s="39"/>
      <c r="B218" s="40"/>
      <c r="C218" s="41"/>
      <c r="D218" s="210" t="s">
        <v>144</v>
      </c>
      <c r="E218" s="41"/>
      <c r="F218" s="211" t="s">
        <v>586</v>
      </c>
      <c r="G218" s="41"/>
      <c r="H218" s="41"/>
      <c r="I218" s="212"/>
      <c r="J218" s="41"/>
      <c r="K218" s="41"/>
      <c r="L218" s="45"/>
      <c r="M218" s="213"/>
      <c r="N218" s="21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86</v>
      </c>
    </row>
    <row r="219" s="2" customFormat="1">
      <c r="A219" s="39"/>
      <c r="B219" s="40"/>
      <c r="C219" s="41"/>
      <c r="D219" s="238" t="s">
        <v>191</v>
      </c>
      <c r="E219" s="41"/>
      <c r="F219" s="239" t="s">
        <v>587</v>
      </c>
      <c r="G219" s="41"/>
      <c r="H219" s="41"/>
      <c r="I219" s="212"/>
      <c r="J219" s="41"/>
      <c r="K219" s="41"/>
      <c r="L219" s="45"/>
      <c r="M219" s="213"/>
      <c r="N219" s="214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191</v>
      </c>
      <c r="AU219" s="18" t="s">
        <v>86</v>
      </c>
    </row>
    <row r="220" s="12" customFormat="1">
      <c r="A220" s="12"/>
      <c r="B220" s="215"/>
      <c r="C220" s="216"/>
      <c r="D220" s="210" t="s">
        <v>145</v>
      </c>
      <c r="E220" s="217" t="s">
        <v>19</v>
      </c>
      <c r="F220" s="218" t="s">
        <v>948</v>
      </c>
      <c r="G220" s="216"/>
      <c r="H220" s="219">
        <v>56.700000000000003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25" t="s">
        <v>145</v>
      </c>
      <c r="AU220" s="225" t="s">
        <v>86</v>
      </c>
      <c r="AV220" s="12" t="s">
        <v>86</v>
      </c>
      <c r="AW220" s="12" t="s">
        <v>37</v>
      </c>
      <c r="AX220" s="12" t="s">
        <v>84</v>
      </c>
      <c r="AY220" s="225" t="s">
        <v>137</v>
      </c>
    </row>
    <row r="221" s="2" customFormat="1" ht="16.5" customHeight="1">
      <c r="A221" s="39"/>
      <c r="B221" s="40"/>
      <c r="C221" s="197" t="s">
        <v>461</v>
      </c>
      <c r="D221" s="197" t="s">
        <v>138</v>
      </c>
      <c r="E221" s="198" t="s">
        <v>590</v>
      </c>
      <c r="F221" s="199" t="s">
        <v>591</v>
      </c>
      <c r="G221" s="200" t="s">
        <v>319</v>
      </c>
      <c r="H221" s="201">
        <v>5.6900000000000004</v>
      </c>
      <c r="I221" s="202"/>
      <c r="J221" s="203">
        <f>ROUND(I221*H221,2)</f>
        <v>0</v>
      </c>
      <c r="K221" s="199" t="s">
        <v>188</v>
      </c>
      <c r="L221" s="45"/>
      <c r="M221" s="204" t="s">
        <v>19</v>
      </c>
      <c r="N221" s="205" t="s">
        <v>47</v>
      </c>
      <c r="O221" s="85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8" t="s">
        <v>156</v>
      </c>
      <c r="AT221" s="208" t="s">
        <v>138</v>
      </c>
      <c r="AU221" s="208" t="s">
        <v>86</v>
      </c>
      <c r="AY221" s="18" t="s">
        <v>137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8" t="s">
        <v>84</v>
      </c>
      <c r="BK221" s="209">
        <f>ROUND(I221*H221,2)</f>
        <v>0</v>
      </c>
      <c r="BL221" s="18" t="s">
        <v>156</v>
      </c>
      <c r="BM221" s="208" t="s">
        <v>949</v>
      </c>
    </row>
    <row r="222" s="2" customFormat="1">
      <c r="A222" s="39"/>
      <c r="B222" s="40"/>
      <c r="C222" s="41"/>
      <c r="D222" s="210" t="s">
        <v>144</v>
      </c>
      <c r="E222" s="41"/>
      <c r="F222" s="211" t="s">
        <v>593</v>
      </c>
      <c r="G222" s="41"/>
      <c r="H222" s="41"/>
      <c r="I222" s="212"/>
      <c r="J222" s="41"/>
      <c r="K222" s="41"/>
      <c r="L222" s="45"/>
      <c r="M222" s="213"/>
      <c r="N222" s="21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144</v>
      </c>
      <c r="AU222" s="18" t="s">
        <v>86</v>
      </c>
    </row>
    <row r="223" s="2" customFormat="1">
      <c r="A223" s="39"/>
      <c r="B223" s="40"/>
      <c r="C223" s="41"/>
      <c r="D223" s="238" t="s">
        <v>191</v>
      </c>
      <c r="E223" s="41"/>
      <c r="F223" s="239" t="s">
        <v>594</v>
      </c>
      <c r="G223" s="41"/>
      <c r="H223" s="41"/>
      <c r="I223" s="212"/>
      <c r="J223" s="41"/>
      <c r="K223" s="41"/>
      <c r="L223" s="45"/>
      <c r="M223" s="213"/>
      <c r="N223" s="214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191</v>
      </c>
      <c r="AU223" s="18" t="s">
        <v>86</v>
      </c>
    </row>
    <row r="224" s="12" customFormat="1">
      <c r="A224" s="12"/>
      <c r="B224" s="215"/>
      <c r="C224" s="216"/>
      <c r="D224" s="210" t="s">
        <v>145</v>
      </c>
      <c r="E224" s="217" t="s">
        <v>19</v>
      </c>
      <c r="F224" s="218" t="s">
        <v>950</v>
      </c>
      <c r="G224" s="216"/>
      <c r="H224" s="219">
        <v>5.6900000000000004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5" t="s">
        <v>145</v>
      </c>
      <c r="AU224" s="225" t="s">
        <v>86</v>
      </c>
      <c r="AV224" s="12" t="s">
        <v>86</v>
      </c>
      <c r="AW224" s="12" t="s">
        <v>37</v>
      </c>
      <c r="AX224" s="12" t="s">
        <v>84</v>
      </c>
      <c r="AY224" s="225" t="s">
        <v>137</v>
      </c>
    </row>
    <row r="225" s="2" customFormat="1" ht="16.5" customHeight="1">
      <c r="A225" s="39"/>
      <c r="B225" s="40"/>
      <c r="C225" s="197" t="s">
        <v>468</v>
      </c>
      <c r="D225" s="197" t="s">
        <v>138</v>
      </c>
      <c r="E225" s="198" t="s">
        <v>597</v>
      </c>
      <c r="F225" s="199" t="s">
        <v>598</v>
      </c>
      <c r="G225" s="200" t="s">
        <v>319</v>
      </c>
      <c r="H225" s="201">
        <v>5.6699999999999999</v>
      </c>
      <c r="I225" s="202"/>
      <c r="J225" s="203">
        <f>ROUND(I225*H225,2)</f>
        <v>0</v>
      </c>
      <c r="K225" s="199" t="s">
        <v>188</v>
      </c>
      <c r="L225" s="45"/>
      <c r="M225" s="204" t="s">
        <v>19</v>
      </c>
      <c r="N225" s="205" t="s">
        <v>47</v>
      </c>
      <c r="O225" s="85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8" t="s">
        <v>156</v>
      </c>
      <c r="AT225" s="208" t="s">
        <v>138</v>
      </c>
      <c r="AU225" s="208" t="s">
        <v>86</v>
      </c>
      <c r="AY225" s="18" t="s">
        <v>137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8" t="s">
        <v>84</v>
      </c>
      <c r="BK225" s="209">
        <f>ROUND(I225*H225,2)</f>
        <v>0</v>
      </c>
      <c r="BL225" s="18" t="s">
        <v>156</v>
      </c>
      <c r="BM225" s="208" t="s">
        <v>951</v>
      </c>
    </row>
    <row r="226" s="2" customFormat="1">
      <c r="A226" s="39"/>
      <c r="B226" s="40"/>
      <c r="C226" s="41"/>
      <c r="D226" s="210" t="s">
        <v>144</v>
      </c>
      <c r="E226" s="41"/>
      <c r="F226" s="211" t="s">
        <v>600</v>
      </c>
      <c r="G226" s="41"/>
      <c r="H226" s="41"/>
      <c r="I226" s="212"/>
      <c r="J226" s="41"/>
      <c r="K226" s="41"/>
      <c r="L226" s="45"/>
      <c r="M226" s="213"/>
      <c r="N226" s="214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86</v>
      </c>
    </row>
    <row r="227" s="2" customFormat="1">
      <c r="A227" s="39"/>
      <c r="B227" s="40"/>
      <c r="C227" s="41"/>
      <c r="D227" s="238" t="s">
        <v>191</v>
      </c>
      <c r="E227" s="41"/>
      <c r="F227" s="239" t="s">
        <v>601</v>
      </c>
      <c r="G227" s="41"/>
      <c r="H227" s="41"/>
      <c r="I227" s="212"/>
      <c r="J227" s="41"/>
      <c r="K227" s="41"/>
      <c r="L227" s="45"/>
      <c r="M227" s="213"/>
      <c r="N227" s="214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191</v>
      </c>
      <c r="AU227" s="18" t="s">
        <v>86</v>
      </c>
    </row>
    <row r="228" s="12" customFormat="1">
      <c r="A228" s="12"/>
      <c r="B228" s="215"/>
      <c r="C228" s="216"/>
      <c r="D228" s="210" t="s">
        <v>145</v>
      </c>
      <c r="E228" s="217" t="s">
        <v>19</v>
      </c>
      <c r="F228" s="218" t="s">
        <v>952</v>
      </c>
      <c r="G228" s="216"/>
      <c r="H228" s="219">
        <v>5.6699999999999999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25" t="s">
        <v>145</v>
      </c>
      <c r="AU228" s="225" t="s">
        <v>86</v>
      </c>
      <c r="AV228" s="12" t="s">
        <v>86</v>
      </c>
      <c r="AW228" s="12" t="s">
        <v>37</v>
      </c>
      <c r="AX228" s="12" t="s">
        <v>84</v>
      </c>
      <c r="AY228" s="225" t="s">
        <v>137</v>
      </c>
    </row>
    <row r="229" s="2" customFormat="1" ht="24.15" customHeight="1">
      <c r="A229" s="39"/>
      <c r="B229" s="40"/>
      <c r="C229" s="197" t="s">
        <v>474</v>
      </c>
      <c r="D229" s="197" t="s">
        <v>138</v>
      </c>
      <c r="E229" s="198" t="s">
        <v>610</v>
      </c>
      <c r="F229" s="199" t="s">
        <v>611</v>
      </c>
      <c r="G229" s="200" t="s">
        <v>319</v>
      </c>
      <c r="H229" s="201">
        <v>5.6699999999999999</v>
      </c>
      <c r="I229" s="202"/>
      <c r="J229" s="203">
        <f>ROUND(I229*H229,2)</f>
        <v>0</v>
      </c>
      <c r="K229" s="199" t="s">
        <v>188</v>
      </c>
      <c r="L229" s="45"/>
      <c r="M229" s="204" t="s">
        <v>19</v>
      </c>
      <c r="N229" s="205" t="s">
        <v>47</v>
      </c>
      <c r="O229" s="85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08" t="s">
        <v>156</v>
      </c>
      <c r="AT229" s="208" t="s">
        <v>138</v>
      </c>
      <c r="AU229" s="208" t="s">
        <v>86</v>
      </c>
      <c r="AY229" s="18" t="s">
        <v>137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8" t="s">
        <v>84</v>
      </c>
      <c r="BK229" s="209">
        <f>ROUND(I229*H229,2)</f>
        <v>0</v>
      </c>
      <c r="BL229" s="18" t="s">
        <v>156</v>
      </c>
      <c r="BM229" s="208" t="s">
        <v>953</v>
      </c>
    </row>
    <row r="230" s="2" customFormat="1">
      <c r="A230" s="39"/>
      <c r="B230" s="40"/>
      <c r="C230" s="41"/>
      <c r="D230" s="210" t="s">
        <v>144</v>
      </c>
      <c r="E230" s="41"/>
      <c r="F230" s="211" t="s">
        <v>613</v>
      </c>
      <c r="G230" s="41"/>
      <c r="H230" s="41"/>
      <c r="I230" s="212"/>
      <c r="J230" s="41"/>
      <c r="K230" s="41"/>
      <c r="L230" s="45"/>
      <c r="M230" s="213"/>
      <c r="N230" s="214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144</v>
      </c>
      <c r="AU230" s="18" t="s">
        <v>86</v>
      </c>
    </row>
    <row r="231" s="2" customFormat="1">
      <c r="A231" s="39"/>
      <c r="B231" s="40"/>
      <c r="C231" s="41"/>
      <c r="D231" s="238" t="s">
        <v>191</v>
      </c>
      <c r="E231" s="41"/>
      <c r="F231" s="239" t="s">
        <v>614</v>
      </c>
      <c r="G231" s="41"/>
      <c r="H231" s="41"/>
      <c r="I231" s="212"/>
      <c r="J231" s="41"/>
      <c r="K231" s="41"/>
      <c r="L231" s="45"/>
      <c r="M231" s="213"/>
      <c r="N231" s="21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191</v>
      </c>
      <c r="AU231" s="18" t="s">
        <v>86</v>
      </c>
    </row>
    <row r="232" s="12" customFormat="1">
      <c r="A232" s="12"/>
      <c r="B232" s="215"/>
      <c r="C232" s="216"/>
      <c r="D232" s="210" t="s">
        <v>145</v>
      </c>
      <c r="E232" s="217" t="s">
        <v>19</v>
      </c>
      <c r="F232" s="218" t="s">
        <v>946</v>
      </c>
      <c r="G232" s="216"/>
      <c r="H232" s="219">
        <v>5.6699999999999999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25" t="s">
        <v>145</v>
      </c>
      <c r="AU232" s="225" t="s">
        <v>86</v>
      </c>
      <c r="AV232" s="12" t="s">
        <v>86</v>
      </c>
      <c r="AW232" s="12" t="s">
        <v>37</v>
      </c>
      <c r="AX232" s="12" t="s">
        <v>84</v>
      </c>
      <c r="AY232" s="225" t="s">
        <v>137</v>
      </c>
    </row>
    <row r="233" s="2" customFormat="1" ht="24.15" customHeight="1">
      <c r="A233" s="39"/>
      <c r="B233" s="40"/>
      <c r="C233" s="197" t="s">
        <v>484</v>
      </c>
      <c r="D233" s="197" t="s">
        <v>138</v>
      </c>
      <c r="E233" s="198" t="s">
        <v>616</v>
      </c>
      <c r="F233" s="199" t="s">
        <v>617</v>
      </c>
      <c r="G233" s="200" t="s">
        <v>319</v>
      </c>
      <c r="H233" s="201">
        <v>2.6099999999999999</v>
      </c>
      <c r="I233" s="202"/>
      <c r="J233" s="203">
        <f>ROUND(I233*H233,2)</f>
        <v>0</v>
      </c>
      <c r="K233" s="199" t="s">
        <v>188</v>
      </c>
      <c r="L233" s="45"/>
      <c r="M233" s="204" t="s">
        <v>19</v>
      </c>
      <c r="N233" s="205" t="s">
        <v>47</v>
      </c>
      <c r="O233" s="85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8" t="s">
        <v>156</v>
      </c>
      <c r="AT233" s="208" t="s">
        <v>138</v>
      </c>
      <c r="AU233" s="208" t="s">
        <v>86</v>
      </c>
      <c r="AY233" s="18" t="s">
        <v>137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8" t="s">
        <v>84</v>
      </c>
      <c r="BK233" s="209">
        <f>ROUND(I233*H233,2)</f>
        <v>0</v>
      </c>
      <c r="BL233" s="18" t="s">
        <v>156</v>
      </c>
      <c r="BM233" s="208" t="s">
        <v>954</v>
      </c>
    </row>
    <row r="234" s="2" customFormat="1">
      <c r="A234" s="39"/>
      <c r="B234" s="40"/>
      <c r="C234" s="41"/>
      <c r="D234" s="210" t="s">
        <v>144</v>
      </c>
      <c r="E234" s="41"/>
      <c r="F234" s="211" t="s">
        <v>617</v>
      </c>
      <c r="G234" s="41"/>
      <c r="H234" s="41"/>
      <c r="I234" s="212"/>
      <c r="J234" s="41"/>
      <c r="K234" s="41"/>
      <c r="L234" s="45"/>
      <c r="M234" s="213"/>
      <c r="N234" s="214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144</v>
      </c>
      <c r="AU234" s="18" t="s">
        <v>86</v>
      </c>
    </row>
    <row r="235" s="2" customFormat="1">
      <c r="A235" s="39"/>
      <c r="B235" s="40"/>
      <c r="C235" s="41"/>
      <c r="D235" s="238" t="s">
        <v>191</v>
      </c>
      <c r="E235" s="41"/>
      <c r="F235" s="239" t="s">
        <v>619</v>
      </c>
      <c r="G235" s="41"/>
      <c r="H235" s="41"/>
      <c r="I235" s="212"/>
      <c r="J235" s="41"/>
      <c r="K235" s="41"/>
      <c r="L235" s="45"/>
      <c r="M235" s="213"/>
      <c r="N235" s="214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191</v>
      </c>
      <c r="AU235" s="18" t="s">
        <v>86</v>
      </c>
    </row>
    <row r="236" s="12" customFormat="1">
      <c r="A236" s="12"/>
      <c r="B236" s="215"/>
      <c r="C236" s="216"/>
      <c r="D236" s="210" t="s">
        <v>145</v>
      </c>
      <c r="E236" s="217" t="s">
        <v>19</v>
      </c>
      <c r="F236" s="218" t="s">
        <v>941</v>
      </c>
      <c r="G236" s="216"/>
      <c r="H236" s="219">
        <v>2.6099999999999999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25" t="s">
        <v>145</v>
      </c>
      <c r="AU236" s="225" t="s">
        <v>86</v>
      </c>
      <c r="AV236" s="12" t="s">
        <v>86</v>
      </c>
      <c r="AW236" s="12" t="s">
        <v>37</v>
      </c>
      <c r="AX236" s="12" t="s">
        <v>84</v>
      </c>
      <c r="AY236" s="225" t="s">
        <v>137</v>
      </c>
    </row>
    <row r="237" s="2" customFormat="1" ht="24.15" customHeight="1">
      <c r="A237" s="39"/>
      <c r="B237" s="40"/>
      <c r="C237" s="197" t="s">
        <v>493</v>
      </c>
      <c r="D237" s="197" t="s">
        <v>138</v>
      </c>
      <c r="E237" s="198" t="s">
        <v>621</v>
      </c>
      <c r="F237" s="199" t="s">
        <v>622</v>
      </c>
      <c r="G237" s="200" t="s">
        <v>319</v>
      </c>
      <c r="H237" s="201">
        <v>3.0800000000000001</v>
      </c>
      <c r="I237" s="202"/>
      <c r="J237" s="203">
        <f>ROUND(I237*H237,2)</f>
        <v>0</v>
      </c>
      <c r="K237" s="199" t="s">
        <v>188</v>
      </c>
      <c r="L237" s="45"/>
      <c r="M237" s="204" t="s">
        <v>19</v>
      </c>
      <c r="N237" s="205" t="s">
        <v>47</v>
      </c>
      <c r="O237" s="85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08" t="s">
        <v>156</v>
      </c>
      <c r="AT237" s="208" t="s">
        <v>138</v>
      </c>
      <c r="AU237" s="208" t="s">
        <v>86</v>
      </c>
      <c r="AY237" s="18" t="s">
        <v>137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8" t="s">
        <v>84</v>
      </c>
      <c r="BK237" s="209">
        <f>ROUND(I237*H237,2)</f>
        <v>0</v>
      </c>
      <c r="BL237" s="18" t="s">
        <v>156</v>
      </c>
      <c r="BM237" s="208" t="s">
        <v>955</v>
      </c>
    </row>
    <row r="238" s="2" customFormat="1">
      <c r="A238" s="39"/>
      <c r="B238" s="40"/>
      <c r="C238" s="41"/>
      <c r="D238" s="210" t="s">
        <v>144</v>
      </c>
      <c r="E238" s="41"/>
      <c r="F238" s="211" t="s">
        <v>622</v>
      </c>
      <c r="G238" s="41"/>
      <c r="H238" s="41"/>
      <c r="I238" s="212"/>
      <c r="J238" s="41"/>
      <c r="K238" s="41"/>
      <c r="L238" s="45"/>
      <c r="M238" s="213"/>
      <c r="N238" s="214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86</v>
      </c>
    </row>
    <row r="239" s="2" customFormat="1">
      <c r="A239" s="39"/>
      <c r="B239" s="40"/>
      <c r="C239" s="41"/>
      <c r="D239" s="238" t="s">
        <v>191</v>
      </c>
      <c r="E239" s="41"/>
      <c r="F239" s="239" t="s">
        <v>624</v>
      </c>
      <c r="G239" s="41"/>
      <c r="H239" s="41"/>
      <c r="I239" s="212"/>
      <c r="J239" s="41"/>
      <c r="K239" s="41"/>
      <c r="L239" s="45"/>
      <c r="M239" s="213"/>
      <c r="N239" s="214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191</v>
      </c>
      <c r="AU239" s="18" t="s">
        <v>86</v>
      </c>
    </row>
    <row r="240" s="12" customFormat="1">
      <c r="A240" s="12"/>
      <c r="B240" s="215"/>
      <c r="C240" s="216"/>
      <c r="D240" s="210" t="s">
        <v>145</v>
      </c>
      <c r="E240" s="217" t="s">
        <v>19</v>
      </c>
      <c r="F240" s="218" t="s">
        <v>942</v>
      </c>
      <c r="G240" s="216"/>
      <c r="H240" s="219">
        <v>3.0800000000000001</v>
      </c>
      <c r="I240" s="220"/>
      <c r="J240" s="216"/>
      <c r="K240" s="216"/>
      <c r="L240" s="221"/>
      <c r="M240" s="241"/>
      <c r="N240" s="242"/>
      <c r="O240" s="242"/>
      <c r="P240" s="242"/>
      <c r="Q240" s="242"/>
      <c r="R240" s="242"/>
      <c r="S240" s="242"/>
      <c r="T240" s="243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25" t="s">
        <v>145</v>
      </c>
      <c r="AU240" s="225" t="s">
        <v>86</v>
      </c>
      <c r="AV240" s="12" t="s">
        <v>86</v>
      </c>
      <c r="AW240" s="12" t="s">
        <v>37</v>
      </c>
      <c r="AX240" s="12" t="s">
        <v>84</v>
      </c>
      <c r="AY240" s="225" t="s">
        <v>137</v>
      </c>
    </row>
    <row r="241" s="2" customFormat="1" ht="6.96" customHeight="1">
      <c r="A241" s="39"/>
      <c r="B241" s="60"/>
      <c r="C241" s="61"/>
      <c r="D241" s="61"/>
      <c r="E241" s="61"/>
      <c r="F241" s="61"/>
      <c r="G241" s="61"/>
      <c r="H241" s="61"/>
      <c r="I241" s="61"/>
      <c r="J241" s="61"/>
      <c r="K241" s="61"/>
      <c r="L241" s="45"/>
      <c r="M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</row>
  </sheetData>
  <sheetProtection sheet="1" autoFilter="0" formatColumns="0" formatRows="0" objects="1" scenarios="1" spinCount="100000" saltValue="fB7BvLF45sI2tiFz5VW4naxF5lUvpnjysS5uMs6Bv6ziQIWARyrc50X8S2Gj9bo7i1rhNk5eWccC4mmlgU2o9Q==" hashValue="pMLCFLCWea5HCEi7d8imCqr9SBFWq1zr2FNd230lFvcPPhRmb1CmNegwpor5xaMqUB81uH+G90NgeP7DQEF8Ug==" algorithmName="SHA-512" password="CC35"/>
  <autoFilter ref="C85:K24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3107222"/>
    <hyperlink ref="F95" r:id="rId2" display="https://podminky.urs.cz/item/CS_URS_2023_01/113107242"/>
    <hyperlink ref="F99" r:id="rId3" display="https://podminky.urs.cz/item/CS_URS_2023_01/113107337"/>
    <hyperlink ref="F103" r:id="rId4" display="https://podminky.urs.cz/item/CS_URS_2023_01/132251101"/>
    <hyperlink ref="F108" r:id="rId5" display="https://podminky.urs.cz/item/CS_URS_2023_01/162351103"/>
    <hyperlink ref="F112" r:id="rId6" display="https://podminky.urs.cz/item/CS_URS_2023_01/162751117"/>
    <hyperlink ref="F116" r:id="rId7" display="https://podminky.urs.cz/item/CS_URS_2023_01/171201221"/>
    <hyperlink ref="F120" r:id="rId8" display="https://podminky.urs.cz/item/CS_URS_2023_01/174101101"/>
    <hyperlink ref="F129" r:id="rId9" display="https://podminky.urs.cz/item/CS_URS_2023_01/175151101"/>
    <hyperlink ref="F137" r:id="rId10" display="https://podminky.urs.cz/item/CS_URS_2023_01/181951112"/>
    <hyperlink ref="F145" r:id="rId11" display="https://podminky.urs.cz/item/CS_URS_2023_01/213141111"/>
    <hyperlink ref="F150" r:id="rId12" display="https://podminky.urs.cz/item/CS_URS_2023_01/564861111"/>
    <hyperlink ref="F154" r:id="rId13" display="https://podminky.urs.cz/item/CS_URS_2023_01/573231108"/>
    <hyperlink ref="F158" r:id="rId14" display="https://podminky.urs.cz/item/CS_URS_2023_01/577134031"/>
    <hyperlink ref="F162" r:id="rId15" display="https://podminky.urs.cz/item/CS_URS_2023_01/577155032"/>
    <hyperlink ref="F171" r:id="rId16" display="https://podminky.urs.cz/item/CS_URS_2023_01/919112233"/>
    <hyperlink ref="F175" r:id="rId17" display="https://podminky.urs.cz/item/CS_URS_2023_01/919122132"/>
    <hyperlink ref="F179" r:id="rId18" display="https://podminky.urs.cz/item/CS_URS_2023_01/919735111"/>
    <hyperlink ref="F196" r:id="rId19" display="https://podminky.urs.cz/item/CS_URS_2023_01/935113112"/>
    <hyperlink ref="F205" r:id="rId20" display="https://podminky.urs.cz/item/CS_URS_2023_01/997221551"/>
    <hyperlink ref="F211" r:id="rId21" display="https://podminky.urs.cz/item/CS_URS_2023_01/997221559"/>
    <hyperlink ref="F215" r:id="rId22" display="https://podminky.urs.cz/item/CS_URS_2023_01/997221571"/>
    <hyperlink ref="F219" r:id="rId23" display="https://podminky.urs.cz/item/CS_URS_2023_01/997221579"/>
    <hyperlink ref="F223" r:id="rId24" display="https://podminky.urs.cz/item/CS_URS_2023_01/997221611"/>
    <hyperlink ref="F227" r:id="rId25" display="https://podminky.urs.cz/item/CS_URS_2023_01/997221612"/>
    <hyperlink ref="F231" r:id="rId26" display="https://podminky.urs.cz/item/CS_URS_2023_01/997221862"/>
    <hyperlink ref="F235" r:id="rId27" display="https://podminky.urs.cz/item/CS_URS_2023_01/997221873"/>
    <hyperlink ref="F239" r:id="rId28" display="https://podminky.urs.cz/item/CS_URS_2023_01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113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chodníku a VO ul. Kubelkova - 1.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30. 3. 2023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ROUND((SUM(BE87:BE375)),  2)</f>
        <v>0</v>
      </c>
      <c r="G33" s="39"/>
      <c r="H33" s="39"/>
      <c r="I33" s="149">
        <v>0.20999999999999999</v>
      </c>
      <c r="J33" s="148">
        <f>ROUND(((SUM(BE87:BE375))*I33),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ROUND((SUM(BF87:BF375)),  2)</f>
        <v>0</v>
      </c>
      <c r="G34" s="39"/>
      <c r="H34" s="39"/>
      <c r="I34" s="149">
        <v>0.14999999999999999</v>
      </c>
      <c r="J34" s="148">
        <f>ROUND(((SUM(BF87:BF375))*I34),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ROUND((SUM(BG87:BG375)),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ROUND((SUM(BH87:BH375)),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ROUND((SUM(BI87:BI375)),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chodníku a VO ul. Kubelkova - 1.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133 - Uznatelné - Nové chodníky ul. Pod Březinou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Třebová</v>
      </c>
      <c r="G52" s="41"/>
      <c r="H52" s="41"/>
      <c r="I52" s="33" t="s">
        <v>23</v>
      </c>
      <c r="J52" s="73" t="str">
        <f>IF(J12="","",J12)</f>
        <v>30. 3. 2023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Česká Třebová</v>
      </c>
      <c r="G54" s="41"/>
      <c r="H54" s="41"/>
      <c r="I54" s="33" t="s">
        <v>33</v>
      </c>
      <c r="J54" s="37" t="str">
        <f>E21</f>
        <v>Prodin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117</v>
      </c>
      <c r="D57" s="163"/>
      <c r="E57" s="163"/>
      <c r="F57" s="163"/>
      <c r="G57" s="163"/>
      <c r="H57" s="163"/>
      <c r="I57" s="163"/>
      <c r="J57" s="164" t="s">
        <v>118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s="9" customFormat="1" ht="24.96" customHeight="1">
      <c r="A60" s="9"/>
      <c r="B60" s="166"/>
      <c r="C60" s="167"/>
      <c r="D60" s="168" t="s">
        <v>180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30"/>
      <c r="C61" s="231"/>
      <c r="D61" s="232" t="s">
        <v>181</v>
      </c>
      <c r="E61" s="233"/>
      <c r="F61" s="233"/>
      <c r="G61" s="233"/>
      <c r="H61" s="233"/>
      <c r="I61" s="233"/>
      <c r="J61" s="234">
        <f>J89</f>
        <v>0</v>
      </c>
      <c r="K61" s="231"/>
      <c r="L61" s="23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13" customFormat="1" ht="19.92" customHeight="1">
      <c r="A62" s="13"/>
      <c r="B62" s="230"/>
      <c r="C62" s="231"/>
      <c r="D62" s="232" t="s">
        <v>224</v>
      </c>
      <c r="E62" s="233"/>
      <c r="F62" s="233"/>
      <c r="G62" s="233"/>
      <c r="H62" s="233"/>
      <c r="I62" s="233"/>
      <c r="J62" s="234">
        <f>J209</f>
        <v>0</v>
      </c>
      <c r="K62" s="231"/>
      <c r="L62" s="235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="13" customFormat="1" ht="19.92" customHeight="1">
      <c r="A63" s="13"/>
      <c r="B63" s="230"/>
      <c r="C63" s="231"/>
      <c r="D63" s="232" t="s">
        <v>225</v>
      </c>
      <c r="E63" s="233"/>
      <c r="F63" s="233"/>
      <c r="G63" s="233"/>
      <c r="H63" s="233"/>
      <c r="I63" s="233"/>
      <c r="J63" s="234">
        <f>J217</f>
        <v>0</v>
      </c>
      <c r="K63" s="231"/>
      <c r="L63" s="235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4" s="13" customFormat="1" ht="19.92" customHeight="1">
      <c r="A64" s="13"/>
      <c r="B64" s="230"/>
      <c r="C64" s="231"/>
      <c r="D64" s="232" t="s">
        <v>226</v>
      </c>
      <c r="E64" s="233"/>
      <c r="F64" s="233"/>
      <c r="G64" s="233"/>
      <c r="H64" s="233"/>
      <c r="I64" s="233"/>
      <c r="J64" s="234">
        <f>J222</f>
        <v>0</v>
      </c>
      <c r="K64" s="231"/>
      <c r="L64" s="235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</row>
    <row r="65" s="13" customFormat="1" ht="19.92" customHeight="1">
      <c r="A65" s="13"/>
      <c r="B65" s="230"/>
      <c r="C65" s="231"/>
      <c r="D65" s="232" t="s">
        <v>227</v>
      </c>
      <c r="E65" s="233"/>
      <c r="F65" s="233"/>
      <c r="G65" s="233"/>
      <c r="H65" s="233"/>
      <c r="I65" s="233"/>
      <c r="J65" s="234">
        <f>J275</f>
        <v>0</v>
      </c>
      <c r="K65" s="231"/>
      <c r="L65" s="23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9.92" customHeight="1">
      <c r="A66" s="13"/>
      <c r="B66" s="230"/>
      <c r="C66" s="231"/>
      <c r="D66" s="232" t="s">
        <v>182</v>
      </c>
      <c r="E66" s="233"/>
      <c r="F66" s="233"/>
      <c r="G66" s="233"/>
      <c r="H66" s="233"/>
      <c r="I66" s="233"/>
      <c r="J66" s="234">
        <f>J288</f>
        <v>0</v>
      </c>
      <c r="K66" s="231"/>
      <c r="L66" s="23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13" customFormat="1" ht="19.92" customHeight="1">
      <c r="A67" s="13"/>
      <c r="B67" s="230"/>
      <c r="C67" s="231"/>
      <c r="D67" s="232" t="s">
        <v>228</v>
      </c>
      <c r="E67" s="233"/>
      <c r="F67" s="233"/>
      <c r="G67" s="233"/>
      <c r="H67" s="233"/>
      <c r="I67" s="233"/>
      <c r="J67" s="234">
        <f>J333</f>
        <v>0</v>
      </c>
      <c r="K67" s="231"/>
      <c r="L67" s="235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Rekonstrukce chodníku a VO ul. Kubelkova - 1. etapa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114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133 - Uznatelné - Nové chodníky ul. Pod Březinou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Česká Třebová</v>
      </c>
      <c r="G81" s="41"/>
      <c r="H81" s="41"/>
      <c r="I81" s="33" t="s">
        <v>23</v>
      </c>
      <c r="J81" s="73" t="str">
        <f>IF(J12="","",J12)</f>
        <v>30. 3. 2023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Česká Třebová</v>
      </c>
      <c r="G83" s="41"/>
      <c r="H83" s="41"/>
      <c r="I83" s="33" t="s">
        <v>33</v>
      </c>
      <c r="J83" s="37" t="str">
        <f>E21</f>
        <v>Prodin a.s.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38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0" customFormat="1" ht="29.28" customHeight="1">
      <c r="A86" s="172"/>
      <c r="B86" s="173"/>
      <c r="C86" s="174" t="s">
        <v>122</v>
      </c>
      <c r="D86" s="175" t="s">
        <v>61</v>
      </c>
      <c r="E86" s="175" t="s">
        <v>57</v>
      </c>
      <c r="F86" s="175" t="s">
        <v>58</v>
      </c>
      <c r="G86" s="175" t="s">
        <v>123</v>
      </c>
      <c r="H86" s="175" t="s">
        <v>124</v>
      </c>
      <c r="I86" s="175" t="s">
        <v>125</v>
      </c>
      <c r="J86" s="175" t="s">
        <v>118</v>
      </c>
      <c r="K86" s="176" t="s">
        <v>126</v>
      </c>
      <c r="L86" s="177"/>
      <c r="M86" s="93" t="s">
        <v>19</v>
      </c>
      <c r="N86" s="94" t="s">
        <v>46</v>
      </c>
      <c r="O86" s="94" t="s">
        <v>127</v>
      </c>
      <c r="P86" s="94" t="s">
        <v>128</v>
      </c>
      <c r="Q86" s="94" t="s">
        <v>129</v>
      </c>
      <c r="R86" s="94" t="s">
        <v>130</v>
      </c>
      <c r="S86" s="94" t="s">
        <v>131</v>
      </c>
      <c r="T86" s="95" t="s">
        <v>132</v>
      </c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39"/>
      <c r="B87" s="40"/>
      <c r="C87" s="100" t="s">
        <v>133</v>
      </c>
      <c r="D87" s="41"/>
      <c r="E87" s="41"/>
      <c r="F87" s="41"/>
      <c r="G87" s="41"/>
      <c r="H87" s="41"/>
      <c r="I87" s="41"/>
      <c r="J87" s="178">
        <f>BK87</f>
        <v>0</v>
      </c>
      <c r="K87" s="41"/>
      <c r="L87" s="45"/>
      <c r="M87" s="96"/>
      <c r="N87" s="179"/>
      <c r="O87" s="97"/>
      <c r="P87" s="180">
        <f>P88</f>
        <v>0</v>
      </c>
      <c r="Q87" s="97"/>
      <c r="R87" s="180">
        <f>R88</f>
        <v>174.96776733000002</v>
      </c>
      <c r="S87" s="97"/>
      <c r="T87" s="181">
        <f>T88</f>
        <v>51.644999999999996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75</v>
      </c>
      <c r="AU87" s="18" t="s">
        <v>119</v>
      </c>
      <c r="BK87" s="182">
        <f>BK88</f>
        <v>0</v>
      </c>
    </row>
    <row r="88" s="11" customFormat="1" ht="25.92" customHeight="1">
      <c r="A88" s="11"/>
      <c r="B88" s="183"/>
      <c r="C88" s="184"/>
      <c r="D88" s="185" t="s">
        <v>75</v>
      </c>
      <c r="E88" s="186" t="s">
        <v>183</v>
      </c>
      <c r="F88" s="186" t="s">
        <v>184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P89+P209+P217+P222+P275+P288+P333</f>
        <v>0</v>
      </c>
      <c r="Q88" s="191"/>
      <c r="R88" s="192">
        <f>R89+R209+R217+R222+R275+R288+R333</f>
        <v>174.96776733000002</v>
      </c>
      <c r="S88" s="191"/>
      <c r="T88" s="193">
        <f>T89+T209+T217+T222+T275+T288+T333</f>
        <v>51.644999999999996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84</v>
      </c>
      <c r="AT88" s="195" t="s">
        <v>75</v>
      </c>
      <c r="AU88" s="195" t="s">
        <v>76</v>
      </c>
      <c r="AY88" s="194" t="s">
        <v>137</v>
      </c>
      <c r="BK88" s="196">
        <f>BK89+BK209+BK217+BK222+BK275+BK288+BK333</f>
        <v>0</v>
      </c>
    </row>
    <row r="89" s="11" customFormat="1" ht="22.8" customHeight="1">
      <c r="A89" s="11"/>
      <c r="B89" s="183"/>
      <c r="C89" s="184"/>
      <c r="D89" s="185" t="s">
        <v>75</v>
      </c>
      <c r="E89" s="236" t="s">
        <v>84</v>
      </c>
      <c r="F89" s="236" t="s">
        <v>185</v>
      </c>
      <c r="G89" s="184"/>
      <c r="H89" s="184"/>
      <c r="I89" s="187"/>
      <c r="J89" s="237">
        <f>BK89</f>
        <v>0</v>
      </c>
      <c r="K89" s="184"/>
      <c r="L89" s="189"/>
      <c r="M89" s="190"/>
      <c r="N89" s="191"/>
      <c r="O89" s="191"/>
      <c r="P89" s="192">
        <f>SUM(P90:P208)</f>
        <v>0</v>
      </c>
      <c r="Q89" s="191"/>
      <c r="R89" s="192">
        <f>SUM(R90:R208)</f>
        <v>59.551350000000006</v>
      </c>
      <c r="S89" s="191"/>
      <c r="T89" s="193">
        <f>SUM(T90:T208)</f>
        <v>51.644999999999996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84</v>
      </c>
      <c r="AT89" s="195" t="s">
        <v>75</v>
      </c>
      <c r="AU89" s="195" t="s">
        <v>84</v>
      </c>
      <c r="AY89" s="194" t="s">
        <v>137</v>
      </c>
      <c r="BK89" s="196">
        <f>SUM(BK90:BK208)</f>
        <v>0</v>
      </c>
    </row>
    <row r="90" s="2" customFormat="1" ht="24.15" customHeight="1">
      <c r="A90" s="39"/>
      <c r="B90" s="40"/>
      <c r="C90" s="197" t="s">
        <v>84</v>
      </c>
      <c r="D90" s="197" t="s">
        <v>138</v>
      </c>
      <c r="E90" s="198" t="s">
        <v>957</v>
      </c>
      <c r="F90" s="199" t="s">
        <v>958</v>
      </c>
      <c r="G90" s="200" t="s">
        <v>233</v>
      </c>
      <c r="H90" s="201">
        <v>15</v>
      </c>
      <c r="I90" s="202"/>
      <c r="J90" s="203">
        <f>ROUND(I90*H90,2)</f>
        <v>0</v>
      </c>
      <c r="K90" s="199" t="s">
        <v>188</v>
      </c>
      <c r="L90" s="45"/>
      <c r="M90" s="204" t="s">
        <v>19</v>
      </c>
      <c r="N90" s="205" t="s">
        <v>47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156</v>
      </c>
      <c r="AT90" s="208" t="s">
        <v>138</v>
      </c>
      <c r="AU90" s="208" t="s">
        <v>86</v>
      </c>
      <c r="AY90" s="18" t="s">
        <v>137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84</v>
      </c>
      <c r="BK90" s="209">
        <f>ROUND(I90*H90,2)</f>
        <v>0</v>
      </c>
      <c r="BL90" s="18" t="s">
        <v>156</v>
      </c>
      <c r="BM90" s="208" t="s">
        <v>959</v>
      </c>
    </row>
    <row r="91" s="2" customFormat="1">
      <c r="A91" s="39"/>
      <c r="B91" s="40"/>
      <c r="C91" s="41"/>
      <c r="D91" s="210" t="s">
        <v>144</v>
      </c>
      <c r="E91" s="41"/>
      <c r="F91" s="211" t="s">
        <v>960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86</v>
      </c>
    </row>
    <row r="92" s="2" customFormat="1">
      <c r="A92" s="39"/>
      <c r="B92" s="40"/>
      <c r="C92" s="41"/>
      <c r="D92" s="238" t="s">
        <v>191</v>
      </c>
      <c r="E92" s="41"/>
      <c r="F92" s="239" t="s">
        <v>961</v>
      </c>
      <c r="G92" s="41"/>
      <c r="H92" s="41"/>
      <c r="I92" s="212"/>
      <c r="J92" s="41"/>
      <c r="K92" s="41"/>
      <c r="L92" s="45"/>
      <c r="M92" s="213"/>
      <c r="N92" s="21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191</v>
      </c>
      <c r="AU92" s="18" t="s">
        <v>86</v>
      </c>
    </row>
    <row r="93" s="12" customFormat="1">
      <c r="A93" s="12"/>
      <c r="B93" s="215"/>
      <c r="C93" s="216"/>
      <c r="D93" s="210" t="s">
        <v>145</v>
      </c>
      <c r="E93" s="217" t="s">
        <v>19</v>
      </c>
      <c r="F93" s="218" t="s">
        <v>962</v>
      </c>
      <c r="G93" s="216"/>
      <c r="H93" s="219">
        <v>15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5" t="s">
        <v>145</v>
      </c>
      <c r="AU93" s="225" t="s">
        <v>86</v>
      </c>
      <c r="AV93" s="12" t="s">
        <v>86</v>
      </c>
      <c r="AW93" s="12" t="s">
        <v>37</v>
      </c>
      <c r="AX93" s="12" t="s">
        <v>84</v>
      </c>
      <c r="AY93" s="225" t="s">
        <v>137</v>
      </c>
    </row>
    <row r="94" s="2" customFormat="1" ht="16.5" customHeight="1">
      <c r="A94" s="39"/>
      <c r="B94" s="40"/>
      <c r="C94" s="197" t="s">
        <v>86</v>
      </c>
      <c r="D94" s="197" t="s">
        <v>138</v>
      </c>
      <c r="E94" s="198" t="s">
        <v>963</v>
      </c>
      <c r="F94" s="199" t="s">
        <v>210</v>
      </c>
      <c r="G94" s="200" t="s">
        <v>141</v>
      </c>
      <c r="H94" s="201">
        <v>1</v>
      </c>
      <c r="I94" s="202"/>
      <c r="J94" s="203">
        <f>ROUND(I94*H94,2)</f>
        <v>0</v>
      </c>
      <c r="K94" s="199" t="s">
        <v>19</v>
      </c>
      <c r="L94" s="45"/>
      <c r="M94" s="204" t="s">
        <v>19</v>
      </c>
      <c r="N94" s="205" t="s">
        <v>47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156</v>
      </c>
      <c r="AT94" s="208" t="s">
        <v>138</v>
      </c>
      <c r="AU94" s="208" t="s">
        <v>86</v>
      </c>
      <c r="AY94" s="18" t="s">
        <v>137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84</v>
      </c>
      <c r="BK94" s="209">
        <f>ROUND(I94*H94,2)</f>
        <v>0</v>
      </c>
      <c r="BL94" s="18" t="s">
        <v>156</v>
      </c>
      <c r="BM94" s="208" t="s">
        <v>964</v>
      </c>
    </row>
    <row r="95" s="2" customFormat="1">
      <c r="A95" s="39"/>
      <c r="B95" s="40"/>
      <c r="C95" s="41"/>
      <c r="D95" s="210" t="s">
        <v>144</v>
      </c>
      <c r="E95" s="41"/>
      <c r="F95" s="211" t="s">
        <v>212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86</v>
      </c>
    </row>
    <row r="96" s="12" customFormat="1">
      <c r="A96" s="12"/>
      <c r="B96" s="215"/>
      <c r="C96" s="216"/>
      <c r="D96" s="210" t="s">
        <v>145</v>
      </c>
      <c r="E96" s="217" t="s">
        <v>19</v>
      </c>
      <c r="F96" s="218" t="s">
        <v>965</v>
      </c>
      <c r="G96" s="216"/>
      <c r="H96" s="219">
        <v>1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5" t="s">
        <v>145</v>
      </c>
      <c r="AU96" s="225" t="s">
        <v>86</v>
      </c>
      <c r="AV96" s="12" t="s">
        <v>86</v>
      </c>
      <c r="AW96" s="12" t="s">
        <v>37</v>
      </c>
      <c r="AX96" s="12" t="s">
        <v>84</v>
      </c>
      <c r="AY96" s="225" t="s">
        <v>137</v>
      </c>
    </row>
    <row r="97" s="2" customFormat="1" ht="16.5" customHeight="1">
      <c r="A97" s="39"/>
      <c r="B97" s="40"/>
      <c r="C97" s="197" t="s">
        <v>151</v>
      </c>
      <c r="D97" s="197" t="s">
        <v>138</v>
      </c>
      <c r="E97" s="198" t="s">
        <v>238</v>
      </c>
      <c r="F97" s="199" t="s">
        <v>239</v>
      </c>
      <c r="G97" s="200" t="s">
        <v>233</v>
      </c>
      <c r="H97" s="201">
        <v>42</v>
      </c>
      <c r="I97" s="202"/>
      <c r="J97" s="203">
        <f>ROUND(I97*H97,2)</f>
        <v>0</v>
      </c>
      <c r="K97" s="199" t="s">
        <v>188</v>
      </c>
      <c r="L97" s="45"/>
      <c r="M97" s="204" t="s">
        <v>19</v>
      </c>
      <c r="N97" s="205" t="s">
        <v>47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0.26000000000000001</v>
      </c>
      <c r="T97" s="207">
        <f>S97*H97</f>
        <v>10.92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156</v>
      </c>
      <c r="AT97" s="208" t="s">
        <v>138</v>
      </c>
      <c r="AU97" s="208" t="s">
        <v>86</v>
      </c>
      <c r="AY97" s="18" t="s">
        <v>137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84</v>
      </c>
      <c r="BK97" s="209">
        <f>ROUND(I97*H97,2)</f>
        <v>0</v>
      </c>
      <c r="BL97" s="18" t="s">
        <v>156</v>
      </c>
      <c r="BM97" s="208" t="s">
        <v>966</v>
      </c>
    </row>
    <row r="98" s="2" customFormat="1">
      <c r="A98" s="39"/>
      <c r="B98" s="40"/>
      <c r="C98" s="41"/>
      <c r="D98" s="210" t="s">
        <v>144</v>
      </c>
      <c r="E98" s="41"/>
      <c r="F98" s="211" t="s">
        <v>241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86</v>
      </c>
    </row>
    <row r="99" s="2" customFormat="1">
      <c r="A99" s="39"/>
      <c r="B99" s="40"/>
      <c r="C99" s="41"/>
      <c r="D99" s="238" t="s">
        <v>191</v>
      </c>
      <c r="E99" s="41"/>
      <c r="F99" s="239" t="s">
        <v>242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191</v>
      </c>
      <c r="AU99" s="18" t="s">
        <v>86</v>
      </c>
    </row>
    <row r="100" s="12" customFormat="1">
      <c r="A100" s="12"/>
      <c r="B100" s="215"/>
      <c r="C100" s="216"/>
      <c r="D100" s="210" t="s">
        <v>145</v>
      </c>
      <c r="E100" s="217" t="s">
        <v>19</v>
      </c>
      <c r="F100" s="218" t="s">
        <v>967</v>
      </c>
      <c r="G100" s="216"/>
      <c r="H100" s="219">
        <v>42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5" t="s">
        <v>145</v>
      </c>
      <c r="AU100" s="225" t="s">
        <v>86</v>
      </c>
      <c r="AV100" s="12" t="s">
        <v>86</v>
      </c>
      <c r="AW100" s="12" t="s">
        <v>37</v>
      </c>
      <c r="AX100" s="12" t="s">
        <v>84</v>
      </c>
      <c r="AY100" s="225" t="s">
        <v>137</v>
      </c>
    </row>
    <row r="101" s="2" customFormat="1" ht="16.5" customHeight="1">
      <c r="A101" s="39"/>
      <c r="B101" s="40"/>
      <c r="C101" s="197" t="s">
        <v>156</v>
      </c>
      <c r="D101" s="197" t="s">
        <v>138</v>
      </c>
      <c r="E101" s="198" t="s">
        <v>244</v>
      </c>
      <c r="F101" s="199" t="s">
        <v>245</v>
      </c>
      <c r="G101" s="200" t="s">
        <v>233</v>
      </c>
      <c r="H101" s="201">
        <v>15</v>
      </c>
      <c r="I101" s="202"/>
      <c r="J101" s="203">
        <f>ROUND(I101*H101,2)</f>
        <v>0</v>
      </c>
      <c r="K101" s="199" t="s">
        <v>188</v>
      </c>
      <c r="L101" s="45"/>
      <c r="M101" s="204" t="s">
        <v>19</v>
      </c>
      <c r="N101" s="205" t="s">
        <v>47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0.17000000000000001</v>
      </c>
      <c r="T101" s="207">
        <f>S101*H101</f>
        <v>2.5500000000000003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156</v>
      </c>
      <c r="AT101" s="208" t="s">
        <v>138</v>
      </c>
      <c r="AU101" s="208" t="s">
        <v>86</v>
      </c>
      <c r="AY101" s="18" t="s">
        <v>137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84</v>
      </c>
      <c r="BK101" s="209">
        <f>ROUND(I101*H101,2)</f>
        <v>0</v>
      </c>
      <c r="BL101" s="18" t="s">
        <v>156</v>
      </c>
      <c r="BM101" s="208" t="s">
        <v>968</v>
      </c>
    </row>
    <row r="102" s="2" customFormat="1">
      <c r="A102" s="39"/>
      <c r="B102" s="40"/>
      <c r="C102" s="41"/>
      <c r="D102" s="210" t="s">
        <v>144</v>
      </c>
      <c r="E102" s="41"/>
      <c r="F102" s="211" t="s">
        <v>247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86</v>
      </c>
    </row>
    <row r="103" s="2" customFormat="1">
      <c r="A103" s="39"/>
      <c r="B103" s="40"/>
      <c r="C103" s="41"/>
      <c r="D103" s="238" t="s">
        <v>191</v>
      </c>
      <c r="E103" s="41"/>
      <c r="F103" s="239" t="s">
        <v>248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191</v>
      </c>
      <c r="AU103" s="18" t="s">
        <v>86</v>
      </c>
    </row>
    <row r="104" s="12" customFormat="1">
      <c r="A104" s="12"/>
      <c r="B104" s="215"/>
      <c r="C104" s="216"/>
      <c r="D104" s="210" t="s">
        <v>145</v>
      </c>
      <c r="E104" s="217" t="s">
        <v>19</v>
      </c>
      <c r="F104" s="218" t="s">
        <v>969</v>
      </c>
      <c r="G104" s="216"/>
      <c r="H104" s="219">
        <v>15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5" t="s">
        <v>145</v>
      </c>
      <c r="AU104" s="225" t="s">
        <v>86</v>
      </c>
      <c r="AV104" s="12" t="s">
        <v>86</v>
      </c>
      <c r="AW104" s="12" t="s">
        <v>37</v>
      </c>
      <c r="AX104" s="12" t="s">
        <v>84</v>
      </c>
      <c r="AY104" s="225" t="s">
        <v>137</v>
      </c>
    </row>
    <row r="105" s="2" customFormat="1" ht="16.5" customHeight="1">
      <c r="A105" s="39"/>
      <c r="B105" s="40"/>
      <c r="C105" s="197" t="s">
        <v>136</v>
      </c>
      <c r="D105" s="197" t="s">
        <v>138</v>
      </c>
      <c r="E105" s="198" t="s">
        <v>250</v>
      </c>
      <c r="F105" s="199" t="s">
        <v>251</v>
      </c>
      <c r="G105" s="200" t="s">
        <v>233</v>
      </c>
      <c r="H105" s="201">
        <v>42</v>
      </c>
      <c r="I105" s="202"/>
      <c r="J105" s="203">
        <f>ROUND(I105*H105,2)</f>
        <v>0</v>
      </c>
      <c r="K105" s="199" t="s">
        <v>188</v>
      </c>
      <c r="L105" s="45"/>
      <c r="M105" s="204" t="s">
        <v>19</v>
      </c>
      <c r="N105" s="205" t="s">
        <v>47</v>
      </c>
      <c r="O105" s="85"/>
      <c r="P105" s="206">
        <f>O105*H105</f>
        <v>0</v>
      </c>
      <c r="Q105" s="206">
        <v>0</v>
      </c>
      <c r="R105" s="206">
        <f>Q105*H105</f>
        <v>0</v>
      </c>
      <c r="S105" s="206">
        <v>0.28999999999999998</v>
      </c>
      <c r="T105" s="207">
        <f>S105*H105</f>
        <v>12.18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156</v>
      </c>
      <c r="AT105" s="208" t="s">
        <v>138</v>
      </c>
      <c r="AU105" s="208" t="s">
        <v>86</v>
      </c>
      <c r="AY105" s="18" t="s">
        <v>137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84</v>
      </c>
      <c r="BK105" s="209">
        <f>ROUND(I105*H105,2)</f>
        <v>0</v>
      </c>
      <c r="BL105" s="18" t="s">
        <v>156</v>
      </c>
      <c r="BM105" s="208" t="s">
        <v>970</v>
      </c>
    </row>
    <row r="106" s="2" customFormat="1">
      <c r="A106" s="39"/>
      <c r="B106" s="40"/>
      <c r="C106" s="41"/>
      <c r="D106" s="210" t="s">
        <v>144</v>
      </c>
      <c r="E106" s="41"/>
      <c r="F106" s="211" t="s">
        <v>253</v>
      </c>
      <c r="G106" s="41"/>
      <c r="H106" s="41"/>
      <c r="I106" s="212"/>
      <c r="J106" s="41"/>
      <c r="K106" s="41"/>
      <c r="L106" s="45"/>
      <c r="M106" s="213"/>
      <c r="N106" s="21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86</v>
      </c>
    </row>
    <row r="107" s="2" customFormat="1">
      <c r="A107" s="39"/>
      <c r="B107" s="40"/>
      <c r="C107" s="41"/>
      <c r="D107" s="238" t="s">
        <v>191</v>
      </c>
      <c r="E107" s="41"/>
      <c r="F107" s="239" t="s">
        <v>254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191</v>
      </c>
      <c r="AU107" s="18" t="s">
        <v>86</v>
      </c>
    </row>
    <row r="108" s="12" customFormat="1">
      <c r="A108" s="12"/>
      <c r="B108" s="215"/>
      <c r="C108" s="216"/>
      <c r="D108" s="210" t="s">
        <v>145</v>
      </c>
      <c r="E108" s="217" t="s">
        <v>19</v>
      </c>
      <c r="F108" s="218" t="s">
        <v>971</v>
      </c>
      <c r="G108" s="216"/>
      <c r="H108" s="219">
        <v>42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5" t="s">
        <v>145</v>
      </c>
      <c r="AU108" s="225" t="s">
        <v>86</v>
      </c>
      <c r="AV108" s="12" t="s">
        <v>86</v>
      </c>
      <c r="AW108" s="12" t="s">
        <v>37</v>
      </c>
      <c r="AX108" s="12" t="s">
        <v>84</v>
      </c>
      <c r="AY108" s="225" t="s">
        <v>137</v>
      </c>
    </row>
    <row r="109" s="2" customFormat="1" ht="16.5" customHeight="1">
      <c r="A109" s="39"/>
      <c r="B109" s="40"/>
      <c r="C109" s="197" t="s">
        <v>215</v>
      </c>
      <c r="D109" s="197" t="s">
        <v>138</v>
      </c>
      <c r="E109" s="198" t="s">
        <v>264</v>
      </c>
      <c r="F109" s="199" t="s">
        <v>265</v>
      </c>
      <c r="G109" s="200" t="s">
        <v>233</v>
      </c>
      <c r="H109" s="201">
        <v>15</v>
      </c>
      <c r="I109" s="202"/>
      <c r="J109" s="203">
        <f>ROUND(I109*H109,2)</f>
        <v>0</v>
      </c>
      <c r="K109" s="199" t="s">
        <v>188</v>
      </c>
      <c r="L109" s="45"/>
      <c r="M109" s="204" t="s">
        <v>19</v>
      </c>
      <c r="N109" s="205" t="s">
        <v>47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0.32500000000000001</v>
      </c>
      <c r="T109" s="207">
        <f>S109*H109</f>
        <v>4.875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156</v>
      </c>
      <c r="AT109" s="208" t="s">
        <v>138</v>
      </c>
      <c r="AU109" s="208" t="s">
        <v>86</v>
      </c>
      <c r="AY109" s="18" t="s">
        <v>137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84</v>
      </c>
      <c r="BK109" s="209">
        <f>ROUND(I109*H109,2)</f>
        <v>0</v>
      </c>
      <c r="BL109" s="18" t="s">
        <v>156</v>
      </c>
      <c r="BM109" s="208" t="s">
        <v>972</v>
      </c>
    </row>
    <row r="110" s="2" customFormat="1">
      <c r="A110" s="39"/>
      <c r="B110" s="40"/>
      <c r="C110" s="41"/>
      <c r="D110" s="210" t="s">
        <v>144</v>
      </c>
      <c r="E110" s="41"/>
      <c r="F110" s="211" t="s">
        <v>267</v>
      </c>
      <c r="G110" s="41"/>
      <c r="H110" s="41"/>
      <c r="I110" s="212"/>
      <c r="J110" s="41"/>
      <c r="K110" s="41"/>
      <c r="L110" s="45"/>
      <c r="M110" s="213"/>
      <c r="N110" s="21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86</v>
      </c>
    </row>
    <row r="111" s="2" customFormat="1">
      <c r="A111" s="39"/>
      <c r="B111" s="40"/>
      <c r="C111" s="41"/>
      <c r="D111" s="238" t="s">
        <v>191</v>
      </c>
      <c r="E111" s="41"/>
      <c r="F111" s="239" t="s">
        <v>268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191</v>
      </c>
      <c r="AU111" s="18" t="s">
        <v>86</v>
      </c>
    </row>
    <row r="112" s="12" customFormat="1">
      <c r="A112" s="12"/>
      <c r="B112" s="215"/>
      <c r="C112" s="216"/>
      <c r="D112" s="210" t="s">
        <v>145</v>
      </c>
      <c r="E112" s="217" t="s">
        <v>19</v>
      </c>
      <c r="F112" s="218" t="s">
        <v>973</v>
      </c>
      <c r="G112" s="216"/>
      <c r="H112" s="219">
        <v>15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5" t="s">
        <v>145</v>
      </c>
      <c r="AU112" s="225" t="s">
        <v>86</v>
      </c>
      <c r="AV112" s="12" t="s">
        <v>86</v>
      </c>
      <c r="AW112" s="12" t="s">
        <v>37</v>
      </c>
      <c r="AX112" s="12" t="s">
        <v>84</v>
      </c>
      <c r="AY112" s="225" t="s">
        <v>137</v>
      </c>
    </row>
    <row r="113" s="2" customFormat="1" ht="16.5" customHeight="1">
      <c r="A113" s="39"/>
      <c r="B113" s="40"/>
      <c r="C113" s="197" t="s">
        <v>270</v>
      </c>
      <c r="D113" s="197" t="s">
        <v>138</v>
      </c>
      <c r="E113" s="198" t="s">
        <v>258</v>
      </c>
      <c r="F113" s="199" t="s">
        <v>259</v>
      </c>
      <c r="G113" s="200" t="s">
        <v>233</v>
      </c>
      <c r="H113" s="201">
        <v>96</v>
      </c>
      <c r="I113" s="202"/>
      <c r="J113" s="203">
        <f>ROUND(I113*H113,2)</f>
        <v>0</v>
      </c>
      <c r="K113" s="199" t="s">
        <v>188</v>
      </c>
      <c r="L113" s="45"/>
      <c r="M113" s="204" t="s">
        <v>19</v>
      </c>
      <c r="N113" s="205" t="s">
        <v>47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0.22</v>
      </c>
      <c r="T113" s="207">
        <f>S113*H113</f>
        <v>21.120000000000001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156</v>
      </c>
      <c r="AT113" s="208" t="s">
        <v>138</v>
      </c>
      <c r="AU113" s="208" t="s">
        <v>86</v>
      </c>
      <c r="AY113" s="18" t="s">
        <v>137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84</v>
      </c>
      <c r="BK113" s="209">
        <f>ROUND(I113*H113,2)</f>
        <v>0</v>
      </c>
      <c r="BL113" s="18" t="s">
        <v>156</v>
      </c>
      <c r="BM113" s="208" t="s">
        <v>974</v>
      </c>
    </row>
    <row r="114" s="2" customFormat="1">
      <c r="A114" s="39"/>
      <c r="B114" s="40"/>
      <c r="C114" s="41"/>
      <c r="D114" s="210" t="s">
        <v>144</v>
      </c>
      <c r="E114" s="41"/>
      <c r="F114" s="211" t="s">
        <v>261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86</v>
      </c>
    </row>
    <row r="115" s="2" customFormat="1">
      <c r="A115" s="39"/>
      <c r="B115" s="40"/>
      <c r="C115" s="41"/>
      <c r="D115" s="238" t="s">
        <v>191</v>
      </c>
      <c r="E115" s="41"/>
      <c r="F115" s="239" t="s">
        <v>262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191</v>
      </c>
      <c r="AU115" s="18" t="s">
        <v>86</v>
      </c>
    </row>
    <row r="116" s="12" customFormat="1">
      <c r="A116" s="12"/>
      <c r="B116" s="215"/>
      <c r="C116" s="216"/>
      <c r="D116" s="210" t="s">
        <v>145</v>
      </c>
      <c r="E116" s="217" t="s">
        <v>19</v>
      </c>
      <c r="F116" s="218" t="s">
        <v>975</v>
      </c>
      <c r="G116" s="216"/>
      <c r="H116" s="219">
        <v>81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5" t="s">
        <v>145</v>
      </c>
      <c r="AU116" s="225" t="s">
        <v>86</v>
      </c>
      <c r="AV116" s="12" t="s">
        <v>86</v>
      </c>
      <c r="AW116" s="12" t="s">
        <v>37</v>
      </c>
      <c r="AX116" s="12" t="s">
        <v>76</v>
      </c>
      <c r="AY116" s="225" t="s">
        <v>137</v>
      </c>
    </row>
    <row r="117" s="12" customFormat="1">
      <c r="A117" s="12"/>
      <c r="B117" s="215"/>
      <c r="C117" s="216"/>
      <c r="D117" s="210" t="s">
        <v>145</v>
      </c>
      <c r="E117" s="217" t="s">
        <v>19</v>
      </c>
      <c r="F117" s="218" t="s">
        <v>976</v>
      </c>
      <c r="G117" s="216"/>
      <c r="H117" s="219">
        <v>15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5" t="s">
        <v>145</v>
      </c>
      <c r="AU117" s="225" t="s">
        <v>86</v>
      </c>
      <c r="AV117" s="12" t="s">
        <v>86</v>
      </c>
      <c r="AW117" s="12" t="s">
        <v>37</v>
      </c>
      <c r="AX117" s="12" t="s">
        <v>76</v>
      </c>
      <c r="AY117" s="225" t="s">
        <v>137</v>
      </c>
    </row>
    <row r="118" s="14" customFormat="1">
      <c r="A118" s="14"/>
      <c r="B118" s="244"/>
      <c r="C118" s="245"/>
      <c r="D118" s="210" t="s">
        <v>145</v>
      </c>
      <c r="E118" s="246" t="s">
        <v>19</v>
      </c>
      <c r="F118" s="247" t="s">
        <v>257</v>
      </c>
      <c r="G118" s="245"/>
      <c r="H118" s="248">
        <v>96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145</v>
      </c>
      <c r="AU118" s="254" t="s">
        <v>86</v>
      </c>
      <c r="AV118" s="14" t="s">
        <v>156</v>
      </c>
      <c r="AW118" s="14" t="s">
        <v>37</v>
      </c>
      <c r="AX118" s="14" t="s">
        <v>84</v>
      </c>
      <c r="AY118" s="254" t="s">
        <v>137</v>
      </c>
    </row>
    <row r="119" s="2" customFormat="1" ht="16.5" customHeight="1">
      <c r="A119" s="39"/>
      <c r="B119" s="40"/>
      <c r="C119" s="197" t="s">
        <v>278</v>
      </c>
      <c r="D119" s="197" t="s">
        <v>138</v>
      </c>
      <c r="E119" s="198" t="s">
        <v>286</v>
      </c>
      <c r="F119" s="199" t="s">
        <v>287</v>
      </c>
      <c r="G119" s="200" t="s">
        <v>233</v>
      </c>
      <c r="H119" s="201">
        <v>339</v>
      </c>
      <c r="I119" s="202"/>
      <c r="J119" s="203">
        <f>ROUND(I119*H119,2)</f>
        <v>0</v>
      </c>
      <c r="K119" s="199" t="s">
        <v>188</v>
      </c>
      <c r="L119" s="45"/>
      <c r="M119" s="204" t="s">
        <v>19</v>
      </c>
      <c r="N119" s="205" t="s">
        <v>47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156</v>
      </c>
      <c r="AT119" s="208" t="s">
        <v>138</v>
      </c>
      <c r="AU119" s="208" t="s">
        <v>86</v>
      </c>
      <c r="AY119" s="18" t="s">
        <v>137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84</v>
      </c>
      <c r="BK119" s="209">
        <f>ROUND(I119*H119,2)</f>
        <v>0</v>
      </c>
      <c r="BL119" s="18" t="s">
        <v>156</v>
      </c>
      <c r="BM119" s="208" t="s">
        <v>977</v>
      </c>
    </row>
    <row r="120" s="2" customFormat="1">
      <c r="A120" s="39"/>
      <c r="B120" s="40"/>
      <c r="C120" s="41"/>
      <c r="D120" s="210" t="s">
        <v>144</v>
      </c>
      <c r="E120" s="41"/>
      <c r="F120" s="211" t="s">
        <v>289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86</v>
      </c>
    </row>
    <row r="121" s="2" customFormat="1">
      <c r="A121" s="39"/>
      <c r="B121" s="40"/>
      <c r="C121" s="41"/>
      <c r="D121" s="238" t="s">
        <v>191</v>
      </c>
      <c r="E121" s="41"/>
      <c r="F121" s="239" t="s">
        <v>290</v>
      </c>
      <c r="G121" s="41"/>
      <c r="H121" s="41"/>
      <c r="I121" s="212"/>
      <c r="J121" s="41"/>
      <c r="K121" s="41"/>
      <c r="L121" s="45"/>
      <c r="M121" s="213"/>
      <c r="N121" s="21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191</v>
      </c>
      <c r="AU121" s="18" t="s">
        <v>86</v>
      </c>
    </row>
    <row r="122" s="12" customFormat="1">
      <c r="A122" s="12"/>
      <c r="B122" s="215"/>
      <c r="C122" s="216"/>
      <c r="D122" s="210" t="s">
        <v>145</v>
      </c>
      <c r="E122" s="217" t="s">
        <v>19</v>
      </c>
      <c r="F122" s="218" t="s">
        <v>978</v>
      </c>
      <c r="G122" s="216"/>
      <c r="H122" s="219">
        <v>339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5" t="s">
        <v>145</v>
      </c>
      <c r="AU122" s="225" t="s">
        <v>86</v>
      </c>
      <c r="AV122" s="12" t="s">
        <v>86</v>
      </c>
      <c r="AW122" s="12" t="s">
        <v>37</v>
      </c>
      <c r="AX122" s="12" t="s">
        <v>84</v>
      </c>
      <c r="AY122" s="225" t="s">
        <v>137</v>
      </c>
    </row>
    <row r="123" s="2" customFormat="1" ht="21.75" customHeight="1">
      <c r="A123" s="39"/>
      <c r="B123" s="40"/>
      <c r="C123" s="197" t="s">
        <v>213</v>
      </c>
      <c r="D123" s="197" t="s">
        <v>138</v>
      </c>
      <c r="E123" s="198" t="s">
        <v>293</v>
      </c>
      <c r="F123" s="199" t="s">
        <v>294</v>
      </c>
      <c r="G123" s="200" t="s">
        <v>295</v>
      </c>
      <c r="H123" s="201">
        <v>33.600000000000001</v>
      </c>
      <c r="I123" s="202"/>
      <c r="J123" s="203">
        <f>ROUND(I123*H123,2)</f>
        <v>0</v>
      </c>
      <c r="K123" s="199" t="s">
        <v>188</v>
      </c>
      <c r="L123" s="45"/>
      <c r="M123" s="204" t="s">
        <v>19</v>
      </c>
      <c r="N123" s="205" t="s">
        <v>47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156</v>
      </c>
      <c r="AT123" s="208" t="s">
        <v>138</v>
      </c>
      <c r="AU123" s="208" t="s">
        <v>86</v>
      </c>
      <c r="AY123" s="18" t="s">
        <v>137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84</v>
      </c>
      <c r="BK123" s="209">
        <f>ROUND(I123*H123,2)</f>
        <v>0</v>
      </c>
      <c r="BL123" s="18" t="s">
        <v>156</v>
      </c>
      <c r="BM123" s="208" t="s">
        <v>979</v>
      </c>
    </row>
    <row r="124" s="2" customFormat="1">
      <c r="A124" s="39"/>
      <c r="B124" s="40"/>
      <c r="C124" s="41"/>
      <c r="D124" s="210" t="s">
        <v>144</v>
      </c>
      <c r="E124" s="41"/>
      <c r="F124" s="211" t="s">
        <v>297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86</v>
      </c>
    </row>
    <row r="125" s="2" customFormat="1">
      <c r="A125" s="39"/>
      <c r="B125" s="40"/>
      <c r="C125" s="41"/>
      <c r="D125" s="238" t="s">
        <v>191</v>
      </c>
      <c r="E125" s="41"/>
      <c r="F125" s="239" t="s">
        <v>298</v>
      </c>
      <c r="G125" s="41"/>
      <c r="H125" s="41"/>
      <c r="I125" s="212"/>
      <c r="J125" s="41"/>
      <c r="K125" s="41"/>
      <c r="L125" s="45"/>
      <c r="M125" s="213"/>
      <c r="N125" s="21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191</v>
      </c>
      <c r="AU125" s="18" t="s">
        <v>86</v>
      </c>
    </row>
    <row r="126" s="15" customFormat="1">
      <c r="A126" s="15"/>
      <c r="B126" s="255"/>
      <c r="C126" s="256"/>
      <c r="D126" s="210" t="s">
        <v>145</v>
      </c>
      <c r="E126" s="257" t="s">
        <v>19</v>
      </c>
      <c r="F126" s="258" t="s">
        <v>299</v>
      </c>
      <c r="G126" s="256"/>
      <c r="H126" s="257" t="s">
        <v>19</v>
      </c>
      <c r="I126" s="259"/>
      <c r="J126" s="256"/>
      <c r="K126" s="256"/>
      <c r="L126" s="260"/>
      <c r="M126" s="261"/>
      <c r="N126" s="262"/>
      <c r="O126" s="262"/>
      <c r="P126" s="262"/>
      <c r="Q126" s="262"/>
      <c r="R126" s="262"/>
      <c r="S126" s="262"/>
      <c r="T126" s="26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4" t="s">
        <v>145</v>
      </c>
      <c r="AU126" s="264" t="s">
        <v>86</v>
      </c>
      <c r="AV126" s="15" t="s">
        <v>84</v>
      </c>
      <c r="AW126" s="15" t="s">
        <v>37</v>
      </c>
      <c r="AX126" s="15" t="s">
        <v>76</v>
      </c>
      <c r="AY126" s="264" t="s">
        <v>137</v>
      </c>
    </row>
    <row r="127" s="12" customFormat="1">
      <c r="A127" s="12"/>
      <c r="B127" s="215"/>
      <c r="C127" s="216"/>
      <c r="D127" s="210" t="s">
        <v>145</v>
      </c>
      <c r="E127" s="217" t="s">
        <v>19</v>
      </c>
      <c r="F127" s="218" t="s">
        <v>980</v>
      </c>
      <c r="G127" s="216"/>
      <c r="H127" s="219">
        <v>4.2000000000000002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5" t="s">
        <v>145</v>
      </c>
      <c r="AU127" s="225" t="s">
        <v>86</v>
      </c>
      <c r="AV127" s="12" t="s">
        <v>86</v>
      </c>
      <c r="AW127" s="12" t="s">
        <v>37</v>
      </c>
      <c r="AX127" s="12" t="s">
        <v>76</v>
      </c>
      <c r="AY127" s="225" t="s">
        <v>137</v>
      </c>
    </row>
    <row r="128" s="12" customFormat="1">
      <c r="A128" s="12"/>
      <c r="B128" s="215"/>
      <c r="C128" s="216"/>
      <c r="D128" s="210" t="s">
        <v>145</v>
      </c>
      <c r="E128" s="217" t="s">
        <v>19</v>
      </c>
      <c r="F128" s="218" t="s">
        <v>981</v>
      </c>
      <c r="G128" s="216"/>
      <c r="H128" s="219">
        <v>29.399999999999999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5" t="s">
        <v>145</v>
      </c>
      <c r="AU128" s="225" t="s">
        <v>86</v>
      </c>
      <c r="AV128" s="12" t="s">
        <v>86</v>
      </c>
      <c r="AW128" s="12" t="s">
        <v>37</v>
      </c>
      <c r="AX128" s="12" t="s">
        <v>76</v>
      </c>
      <c r="AY128" s="225" t="s">
        <v>137</v>
      </c>
    </row>
    <row r="129" s="14" customFormat="1">
      <c r="A129" s="14"/>
      <c r="B129" s="244"/>
      <c r="C129" s="245"/>
      <c r="D129" s="210" t="s">
        <v>145</v>
      </c>
      <c r="E129" s="246" t="s">
        <v>19</v>
      </c>
      <c r="F129" s="247" t="s">
        <v>257</v>
      </c>
      <c r="G129" s="245"/>
      <c r="H129" s="248">
        <v>33.600000000000001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145</v>
      </c>
      <c r="AU129" s="254" t="s">
        <v>86</v>
      </c>
      <c r="AV129" s="14" t="s">
        <v>156</v>
      </c>
      <c r="AW129" s="14" t="s">
        <v>37</v>
      </c>
      <c r="AX129" s="14" t="s">
        <v>84</v>
      </c>
      <c r="AY129" s="254" t="s">
        <v>137</v>
      </c>
    </row>
    <row r="130" s="2" customFormat="1" ht="21.75" customHeight="1">
      <c r="A130" s="39"/>
      <c r="B130" s="40"/>
      <c r="C130" s="197" t="s">
        <v>292</v>
      </c>
      <c r="D130" s="197" t="s">
        <v>138</v>
      </c>
      <c r="E130" s="198" t="s">
        <v>652</v>
      </c>
      <c r="F130" s="199" t="s">
        <v>653</v>
      </c>
      <c r="G130" s="200" t="s">
        <v>295</v>
      </c>
      <c r="H130" s="201">
        <v>34.859999999999999</v>
      </c>
      <c r="I130" s="202"/>
      <c r="J130" s="203">
        <f>ROUND(I130*H130,2)</f>
        <v>0</v>
      </c>
      <c r="K130" s="199" t="s">
        <v>188</v>
      </c>
      <c r="L130" s="45"/>
      <c r="M130" s="204" t="s">
        <v>19</v>
      </c>
      <c r="N130" s="205" t="s">
        <v>47</v>
      </c>
      <c r="O130" s="85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8" t="s">
        <v>156</v>
      </c>
      <c r="AT130" s="208" t="s">
        <v>138</v>
      </c>
      <c r="AU130" s="208" t="s">
        <v>86</v>
      </c>
      <c r="AY130" s="18" t="s">
        <v>137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8" t="s">
        <v>84</v>
      </c>
      <c r="BK130" s="209">
        <f>ROUND(I130*H130,2)</f>
        <v>0</v>
      </c>
      <c r="BL130" s="18" t="s">
        <v>156</v>
      </c>
      <c r="BM130" s="208" t="s">
        <v>982</v>
      </c>
    </row>
    <row r="131" s="2" customFormat="1">
      <c r="A131" s="39"/>
      <c r="B131" s="40"/>
      <c r="C131" s="41"/>
      <c r="D131" s="210" t="s">
        <v>144</v>
      </c>
      <c r="E131" s="41"/>
      <c r="F131" s="211" t="s">
        <v>655</v>
      </c>
      <c r="G131" s="41"/>
      <c r="H131" s="41"/>
      <c r="I131" s="212"/>
      <c r="J131" s="41"/>
      <c r="K131" s="41"/>
      <c r="L131" s="45"/>
      <c r="M131" s="213"/>
      <c r="N131" s="21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86</v>
      </c>
    </row>
    <row r="132" s="2" customFormat="1">
      <c r="A132" s="39"/>
      <c r="B132" s="40"/>
      <c r="C132" s="41"/>
      <c r="D132" s="238" t="s">
        <v>191</v>
      </c>
      <c r="E132" s="41"/>
      <c r="F132" s="239" t="s">
        <v>656</v>
      </c>
      <c r="G132" s="41"/>
      <c r="H132" s="41"/>
      <c r="I132" s="212"/>
      <c r="J132" s="41"/>
      <c r="K132" s="41"/>
      <c r="L132" s="45"/>
      <c r="M132" s="213"/>
      <c r="N132" s="21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191</v>
      </c>
      <c r="AU132" s="18" t="s">
        <v>86</v>
      </c>
    </row>
    <row r="133" s="15" customFormat="1">
      <c r="A133" s="15"/>
      <c r="B133" s="255"/>
      <c r="C133" s="256"/>
      <c r="D133" s="210" t="s">
        <v>145</v>
      </c>
      <c r="E133" s="257" t="s">
        <v>19</v>
      </c>
      <c r="F133" s="258" t="s">
        <v>657</v>
      </c>
      <c r="G133" s="256"/>
      <c r="H133" s="257" t="s">
        <v>19</v>
      </c>
      <c r="I133" s="259"/>
      <c r="J133" s="256"/>
      <c r="K133" s="256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145</v>
      </c>
      <c r="AU133" s="264" t="s">
        <v>86</v>
      </c>
      <c r="AV133" s="15" t="s">
        <v>84</v>
      </c>
      <c r="AW133" s="15" t="s">
        <v>37</v>
      </c>
      <c r="AX133" s="15" t="s">
        <v>76</v>
      </c>
      <c r="AY133" s="264" t="s">
        <v>137</v>
      </c>
    </row>
    <row r="134" s="12" customFormat="1">
      <c r="A134" s="12"/>
      <c r="B134" s="215"/>
      <c r="C134" s="216"/>
      <c r="D134" s="210" t="s">
        <v>145</v>
      </c>
      <c r="E134" s="217" t="s">
        <v>19</v>
      </c>
      <c r="F134" s="218" t="s">
        <v>983</v>
      </c>
      <c r="G134" s="216"/>
      <c r="H134" s="219">
        <v>34.859999999999999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5" t="s">
        <v>145</v>
      </c>
      <c r="AU134" s="225" t="s">
        <v>86</v>
      </c>
      <c r="AV134" s="12" t="s">
        <v>86</v>
      </c>
      <c r="AW134" s="12" t="s">
        <v>37</v>
      </c>
      <c r="AX134" s="12" t="s">
        <v>84</v>
      </c>
      <c r="AY134" s="225" t="s">
        <v>137</v>
      </c>
    </row>
    <row r="135" s="2" customFormat="1" ht="21.75" customHeight="1">
      <c r="A135" s="39"/>
      <c r="B135" s="40"/>
      <c r="C135" s="197" t="s">
        <v>304</v>
      </c>
      <c r="D135" s="197" t="s">
        <v>138</v>
      </c>
      <c r="E135" s="198" t="s">
        <v>305</v>
      </c>
      <c r="F135" s="199" t="s">
        <v>306</v>
      </c>
      <c r="G135" s="200" t="s">
        <v>295</v>
      </c>
      <c r="H135" s="201">
        <v>22.670000000000002</v>
      </c>
      <c r="I135" s="202"/>
      <c r="J135" s="203">
        <f>ROUND(I135*H135,2)</f>
        <v>0</v>
      </c>
      <c r="K135" s="199" t="s">
        <v>188</v>
      </c>
      <c r="L135" s="45"/>
      <c r="M135" s="204" t="s">
        <v>19</v>
      </c>
      <c r="N135" s="205" t="s">
        <v>47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156</v>
      </c>
      <c r="AT135" s="208" t="s">
        <v>138</v>
      </c>
      <c r="AU135" s="208" t="s">
        <v>86</v>
      </c>
      <c r="AY135" s="18" t="s">
        <v>137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84</v>
      </c>
      <c r="BK135" s="209">
        <f>ROUND(I135*H135,2)</f>
        <v>0</v>
      </c>
      <c r="BL135" s="18" t="s">
        <v>156</v>
      </c>
      <c r="BM135" s="208" t="s">
        <v>984</v>
      </c>
    </row>
    <row r="136" s="2" customFormat="1">
      <c r="A136" s="39"/>
      <c r="B136" s="40"/>
      <c r="C136" s="41"/>
      <c r="D136" s="210" t="s">
        <v>144</v>
      </c>
      <c r="E136" s="41"/>
      <c r="F136" s="211" t="s">
        <v>308</v>
      </c>
      <c r="G136" s="41"/>
      <c r="H136" s="41"/>
      <c r="I136" s="212"/>
      <c r="J136" s="41"/>
      <c r="K136" s="41"/>
      <c r="L136" s="45"/>
      <c r="M136" s="213"/>
      <c r="N136" s="21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86</v>
      </c>
    </row>
    <row r="137" s="2" customFormat="1">
      <c r="A137" s="39"/>
      <c r="B137" s="40"/>
      <c r="C137" s="41"/>
      <c r="D137" s="238" t="s">
        <v>191</v>
      </c>
      <c r="E137" s="41"/>
      <c r="F137" s="239" t="s">
        <v>309</v>
      </c>
      <c r="G137" s="41"/>
      <c r="H137" s="41"/>
      <c r="I137" s="212"/>
      <c r="J137" s="41"/>
      <c r="K137" s="41"/>
      <c r="L137" s="45"/>
      <c r="M137" s="213"/>
      <c r="N137" s="21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191</v>
      </c>
      <c r="AU137" s="18" t="s">
        <v>86</v>
      </c>
    </row>
    <row r="138" s="15" customFormat="1">
      <c r="A138" s="15"/>
      <c r="B138" s="255"/>
      <c r="C138" s="256"/>
      <c r="D138" s="210" t="s">
        <v>145</v>
      </c>
      <c r="E138" s="257" t="s">
        <v>19</v>
      </c>
      <c r="F138" s="258" t="s">
        <v>299</v>
      </c>
      <c r="G138" s="256"/>
      <c r="H138" s="257" t="s">
        <v>19</v>
      </c>
      <c r="I138" s="259"/>
      <c r="J138" s="256"/>
      <c r="K138" s="256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145</v>
      </c>
      <c r="AU138" s="264" t="s">
        <v>86</v>
      </c>
      <c r="AV138" s="15" t="s">
        <v>84</v>
      </c>
      <c r="AW138" s="15" t="s">
        <v>37</v>
      </c>
      <c r="AX138" s="15" t="s">
        <v>76</v>
      </c>
      <c r="AY138" s="264" t="s">
        <v>137</v>
      </c>
    </row>
    <row r="139" s="12" customFormat="1">
      <c r="A139" s="12"/>
      <c r="B139" s="215"/>
      <c r="C139" s="216"/>
      <c r="D139" s="210" t="s">
        <v>145</v>
      </c>
      <c r="E139" s="217" t="s">
        <v>19</v>
      </c>
      <c r="F139" s="218" t="s">
        <v>300</v>
      </c>
      <c r="G139" s="216"/>
      <c r="H139" s="219">
        <v>10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5" t="s">
        <v>145</v>
      </c>
      <c r="AU139" s="225" t="s">
        <v>86</v>
      </c>
      <c r="AV139" s="12" t="s">
        <v>86</v>
      </c>
      <c r="AW139" s="12" t="s">
        <v>37</v>
      </c>
      <c r="AX139" s="12" t="s">
        <v>76</v>
      </c>
      <c r="AY139" s="225" t="s">
        <v>137</v>
      </c>
    </row>
    <row r="140" s="12" customFormat="1">
      <c r="A140" s="12"/>
      <c r="B140" s="215"/>
      <c r="C140" s="216"/>
      <c r="D140" s="210" t="s">
        <v>145</v>
      </c>
      <c r="E140" s="217" t="s">
        <v>19</v>
      </c>
      <c r="F140" s="218" t="s">
        <v>301</v>
      </c>
      <c r="G140" s="216"/>
      <c r="H140" s="219">
        <v>12.810000000000001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5" t="s">
        <v>145</v>
      </c>
      <c r="AU140" s="225" t="s">
        <v>86</v>
      </c>
      <c r="AV140" s="12" t="s">
        <v>86</v>
      </c>
      <c r="AW140" s="12" t="s">
        <v>37</v>
      </c>
      <c r="AX140" s="12" t="s">
        <v>76</v>
      </c>
      <c r="AY140" s="225" t="s">
        <v>137</v>
      </c>
    </row>
    <row r="141" s="15" customFormat="1">
      <c r="A141" s="15"/>
      <c r="B141" s="255"/>
      <c r="C141" s="256"/>
      <c r="D141" s="210" t="s">
        <v>145</v>
      </c>
      <c r="E141" s="257" t="s">
        <v>19</v>
      </c>
      <c r="F141" s="258" t="s">
        <v>657</v>
      </c>
      <c r="G141" s="256"/>
      <c r="H141" s="257" t="s">
        <v>19</v>
      </c>
      <c r="I141" s="259"/>
      <c r="J141" s="256"/>
      <c r="K141" s="256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145</v>
      </c>
      <c r="AU141" s="264" t="s">
        <v>86</v>
      </c>
      <c r="AV141" s="15" t="s">
        <v>84</v>
      </c>
      <c r="AW141" s="15" t="s">
        <v>37</v>
      </c>
      <c r="AX141" s="15" t="s">
        <v>76</v>
      </c>
      <c r="AY141" s="264" t="s">
        <v>137</v>
      </c>
    </row>
    <row r="142" s="12" customFormat="1">
      <c r="A142" s="12"/>
      <c r="B142" s="215"/>
      <c r="C142" s="216"/>
      <c r="D142" s="210" t="s">
        <v>145</v>
      </c>
      <c r="E142" s="217" t="s">
        <v>19</v>
      </c>
      <c r="F142" s="218" t="s">
        <v>983</v>
      </c>
      <c r="G142" s="216"/>
      <c r="H142" s="219">
        <v>34.859999999999999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5" t="s">
        <v>145</v>
      </c>
      <c r="AU142" s="225" t="s">
        <v>86</v>
      </c>
      <c r="AV142" s="12" t="s">
        <v>86</v>
      </c>
      <c r="AW142" s="12" t="s">
        <v>37</v>
      </c>
      <c r="AX142" s="12" t="s">
        <v>76</v>
      </c>
      <c r="AY142" s="225" t="s">
        <v>137</v>
      </c>
    </row>
    <row r="143" s="12" customFormat="1">
      <c r="A143" s="12"/>
      <c r="B143" s="215"/>
      <c r="C143" s="216"/>
      <c r="D143" s="210" t="s">
        <v>145</v>
      </c>
      <c r="E143" s="217" t="s">
        <v>19</v>
      </c>
      <c r="F143" s="218" t="s">
        <v>985</v>
      </c>
      <c r="G143" s="216"/>
      <c r="H143" s="219">
        <v>-35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5" t="s">
        <v>145</v>
      </c>
      <c r="AU143" s="225" t="s">
        <v>86</v>
      </c>
      <c r="AV143" s="12" t="s">
        <v>86</v>
      </c>
      <c r="AW143" s="12" t="s">
        <v>37</v>
      </c>
      <c r="AX143" s="12" t="s">
        <v>76</v>
      </c>
      <c r="AY143" s="225" t="s">
        <v>137</v>
      </c>
    </row>
    <row r="144" s="14" customFormat="1">
      <c r="A144" s="14"/>
      <c r="B144" s="244"/>
      <c r="C144" s="245"/>
      <c r="D144" s="210" t="s">
        <v>145</v>
      </c>
      <c r="E144" s="246" t="s">
        <v>19</v>
      </c>
      <c r="F144" s="247" t="s">
        <v>257</v>
      </c>
      <c r="G144" s="245"/>
      <c r="H144" s="248">
        <v>22.670000000000002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145</v>
      </c>
      <c r="AU144" s="254" t="s">
        <v>86</v>
      </c>
      <c r="AV144" s="14" t="s">
        <v>156</v>
      </c>
      <c r="AW144" s="14" t="s">
        <v>37</v>
      </c>
      <c r="AX144" s="14" t="s">
        <v>84</v>
      </c>
      <c r="AY144" s="254" t="s">
        <v>137</v>
      </c>
    </row>
    <row r="145" s="2" customFormat="1" ht="21.75" customHeight="1">
      <c r="A145" s="39"/>
      <c r="B145" s="40"/>
      <c r="C145" s="197" t="s">
        <v>310</v>
      </c>
      <c r="D145" s="197" t="s">
        <v>138</v>
      </c>
      <c r="E145" s="198" t="s">
        <v>311</v>
      </c>
      <c r="F145" s="199" t="s">
        <v>312</v>
      </c>
      <c r="G145" s="200" t="s">
        <v>295</v>
      </c>
      <c r="H145" s="201">
        <v>22.670000000000002</v>
      </c>
      <c r="I145" s="202"/>
      <c r="J145" s="203">
        <f>ROUND(I145*H145,2)</f>
        <v>0</v>
      </c>
      <c r="K145" s="199" t="s">
        <v>188</v>
      </c>
      <c r="L145" s="45"/>
      <c r="M145" s="204" t="s">
        <v>19</v>
      </c>
      <c r="N145" s="205" t="s">
        <v>47</v>
      </c>
      <c r="O145" s="85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8" t="s">
        <v>156</v>
      </c>
      <c r="AT145" s="208" t="s">
        <v>138</v>
      </c>
      <c r="AU145" s="208" t="s">
        <v>86</v>
      </c>
      <c r="AY145" s="18" t="s">
        <v>137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8" t="s">
        <v>84</v>
      </c>
      <c r="BK145" s="209">
        <f>ROUND(I145*H145,2)</f>
        <v>0</v>
      </c>
      <c r="BL145" s="18" t="s">
        <v>156</v>
      </c>
      <c r="BM145" s="208" t="s">
        <v>986</v>
      </c>
    </row>
    <row r="146" s="2" customFormat="1">
      <c r="A146" s="39"/>
      <c r="B146" s="40"/>
      <c r="C146" s="41"/>
      <c r="D146" s="210" t="s">
        <v>144</v>
      </c>
      <c r="E146" s="41"/>
      <c r="F146" s="211" t="s">
        <v>314</v>
      </c>
      <c r="G146" s="41"/>
      <c r="H146" s="41"/>
      <c r="I146" s="212"/>
      <c r="J146" s="41"/>
      <c r="K146" s="41"/>
      <c r="L146" s="45"/>
      <c r="M146" s="213"/>
      <c r="N146" s="214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144</v>
      </c>
      <c r="AU146" s="18" t="s">
        <v>86</v>
      </c>
    </row>
    <row r="147" s="2" customFormat="1">
      <c r="A147" s="39"/>
      <c r="B147" s="40"/>
      <c r="C147" s="41"/>
      <c r="D147" s="238" t="s">
        <v>191</v>
      </c>
      <c r="E147" s="41"/>
      <c r="F147" s="239" t="s">
        <v>315</v>
      </c>
      <c r="G147" s="41"/>
      <c r="H147" s="41"/>
      <c r="I147" s="212"/>
      <c r="J147" s="41"/>
      <c r="K147" s="41"/>
      <c r="L147" s="45"/>
      <c r="M147" s="213"/>
      <c r="N147" s="21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191</v>
      </c>
      <c r="AU147" s="18" t="s">
        <v>86</v>
      </c>
    </row>
    <row r="148" s="15" customFormat="1">
      <c r="A148" s="15"/>
      <c r="B148" s="255"/>
      <c r="C148" s="256"/>
      <c r="D148" s="210" t="s">
        <v>145</v>
      </c>
      <c r="E148" s="257" t="s">
        <v>19</v>
      </c>
      <c r="F148" s="258" t="s">
        <v>299</v>
      </c>
      <c r="G148" s="256"/>
      <c r="H148" s="257" t="s">
        <v>19</v>
      </c>
      <c r="I148" s="259"/>
      <c r="J148" s="256"/>
      <c r="K148" s="256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145</v>
      </c>
      <c r="AU148" s="264" t="s">
        <v>86</v>
      </c>
      <c r="AV148" s="15" t="s">
        <v>84</v>
      </c>
      <c r="AW148" s="15" t="s">
        <v>37</v>
      </c>
      <c r="AX148" s="15" t="s">
        <v>76</v>
      </c>
      <c r="AY148" s="264" t="s">
        <v>137</v>
      </c>
    </row>
    <row r="149" s="12" customFormat="1">
      <c r="A149" s="12"/>
      <c r="B149" s="215"/>
      <c r="C149" s="216"/>
      <c r="D149" s="210" t="s">
        <v>145</v>
      </c>
      <c r="E149" s="217" t="s">
        <v>19</v>
      </c>
      <c r="F149" s="218" t="s">
        <v>300</v>
      </c>
      <c r="G149" s="216"/>
      <c r="H149" s="219">
        <v>10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5" t="s">
        <v>145</v>
      </c>
      <c r="AU149" s="225" t="s">
        <v>86</v>
      </c>
      <c r="AV149" s="12" t="s">
        <v>86</v>
      </c>
      <c r="AW149" s="12" t="s">
        <v>37</v>
      </c>
      <c r="AX149" s="12" t="s">
        <v>76</v>
      </c>
      <c r="AY149" s="225" t="s">
        <v>137</v>
      </c>
    </row>
    <row r="150" s="12" customFormat="1">
      <c r="A150" s="12"/>
      <c r="B150" s="215"/>
      <c r="C150" s="216"/>
      <c r="D150" s="210" t="s">
        <v>145</v>
      </c>
      <c r="E150" s="217" t="s">
        <v>19</v>
      </c>
      <c r="F150" s="218" t="s">
        <v>301</v>
      </c>
      <c r="G150" s="216"/>
      <c r="H150" s="219">
        <v>12.810000000000001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5" t="s">
        <v>145</v>
      </c>
      <c r="AU150" s="225" t="s">
        <v>86</v>
      </c>
      <c r="AV150" s="12" t="s">
        <v>86</v>
      </c>
      <c r="AW150" s="12" t="s">
        <v>37</v>
      </c>
      <c r="AX150" s="12" t="s">
        <v>76</v>
      </c>
      <c r="AY150" s="225" t="s">
        <v>137</v>
      </c>
    </row>
    <row r="151" s="15" customFormat="1">
      <c r="A151" s="15"/>
      <c r="B151" s="255"/>
      <c r="C151" s="256"/>
      <c r="D151" s="210" t="s">
        <v>145</v>
      </c>
      <c r="E151" s="257" t="s">
        <v>19</v>
      </c>
      <c r="F151" s="258" t="s">
        <v>657</v>
      </c>
      <c r="G151" s="256"/>
      <c r="H151" s="257" t="s">
        <v>19</v>
      </c>
      <c r="I151" s="259"/>
      <c r="J151" s="256"/>
      <c r="K151" s="256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145</v>
      </c>
      <c r="AU151" s="264" t="s">
        <v>86</v>
      </c>
      <c r="AV151" s="15" t="s">
        <v>84</v>
      </c>
      <c r="AW151" s="15" t="s">
        <v>37</v>
      </c>
      <c r="AX151" s="15" t="s">
        <v>76</v>
      </c>
      <c r="AY151" s="264" t="s">
        <v>137</v>
      </c>
    </row>
    <row r="152" s="12" customFormat="1">
      <c r="A152" s="12"/>
      <c r="B152" s="215"/>
      <c r="C152" s="216"/>
      <c r="D152" s="210" t="s">
        <v>145</v>
      </c>
      <c r="E152" s="217" t="s">
        <v>19</v>
      </c>
      <c r="F152" s="218" t="s">
        <v>983</v>
      </c>
      <c r="G152" s="216"/>
      <c r="H152" s="219">
        <v>34.859999999999999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5" t="s">
        <v>145</v>
      </c>
      <c r="AU152" s="225" t="s">
        <v>86</v>
      </c>
      <c r="AV152" s="12" t="s">
        <v>86</v>
      </c>
      <c r="AW152" s="12" t="s">
        <v>37</v>
      </c>
      <c r="AX152" s="12" t="s">
        <v>76</v>
      </c>
      <c r="AY152" s="225" t="s">
        <v>137</v>
      </c>
    </row>
    <row r="153" s="12" customFormat="1">
      <c r="A153" s="12"/>
      <c r="B153" s="215"/>
      <c r="C153" s="216"/>
      <c r="D153" s="210" t="s">
        <v>145</v>
      </c>
      <c r="E153" s="217" t="s">
        <v>19</v>
      </c>
      <c r="F153" s="218" t="s">
        <v>985</v>
      </c>
      <c r="G153" s="216"/>
      <c r="H153" s="219">
        <v>-35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5" t="s">
        <v>145</v>
      </c>
      <c r="AU153" s="225" t="s">
        <v>86</v>
      </c>
      <c r="AV153" s="12" t="s">
        <v>86</v>
      </c>
      <c r="AW153" s="12" t="s">
        <v>37</v>
      </c>
      <c r="AX153" s="12" t="s">
        <v>76</v>
      </c>
      <c r="AY153" s="225" t="s">
        <v>137</v>
      </c>
    </row>
    <row r="154" s="14" customFormat="1">
      <c r="A154" s="14"/>
      <c r="B154" s="244"/>
      <c r="C154" s="245"/>
      <c r="D154" s="210" t="s">
        <v>145</v>
      </c>
      <c r="E154" s="246" t="s">
        <v>19</v>
      </c>
      <c r="F154" s="247" t="s">
        <v>257</v>
      </c>
      <c r="G154" s="245"/>
      <c r="H154" s="248">
        <v>22.670000000000002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145</v>
      </c>
      <c r="AU154" s="254" t="s">
        <v>86</v>
      </c>
      <c r="AV154" s="14" t="s">
        <v>156</v>
      </c>
      <c r="AW154" s="14" t="s">
        <v>37</v>
      </c>
      <c r="AX154" s="14" t="s">
        <v>84</v>
      </c>
      <c r="AY154" s="254" t="s">
        <v>137</v>
      </c>
    </row>
    <row r="155" s="2" customFormat="1" ht="16.5" customHeight="1">
      <c r="A155" s="39"/>
      <c r="B155" s="40"/>
      <c r="C155" s="197" t="s">
        <v>316</v>
      </c>
      <c r="D155" s="197" t="s">
        <v>138</v>
      </c>
      <c r="E155" s="198" t="s">
        <v>317</v>
      </c>
      <c r="F155" s="199" t="s">
        <v>318</v>
      </c>
      <c r="G155" s="200" t="s">
        <v>319</v>
      </c>
      <c r="H155" s="201">
        <v>38.539000000000001</v>
      </c>
      <c r="I155" s="202"/>
      <c r="J155" s="203">
        <f>ROUND(I155*H155,2)</f>
        <v>0</v>
      </c>
      <c r="K155" s="199" t="s">
        <v>188</v>
      </c>
      <c r="L155" s="45"/>
      <c r="M155" s="204" t="s">
        <v>19</v>
      </c>
      <c r="N155" s="205" t="s">
        <v>47</v>
      </c>
      <c r="O155" s="85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8" t="s">
        <v>156</v>
      </c>
      <c r="AT155" s="208" t="s">
        <v>138</v>
      </c>
      <c r="AU155" s="208" t="s">
        <v>86</v>
      </c>
      <c r="AY155" s="18" t="s">
        <v>137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8" t="s">
        <v>84</v>
      </c>
      <c r="BK155" s="209">
        <f>ROUND(I155*H155,2)</f>
        <v>0</v>
      </c>
      <c r="BL155" s="18" t="s">
        <v>156</v>
      </c>
      <c r="BM155" s="208" t="s">
        <v>987</v>
      </c>
    </row>
    <row r="156" s="2" customFormat="1">
      <c r="A156" s="39"/>
      <c r="B156" s="40"/>
      <c r="C156" s="41"/>
      <c r="D156" s="210" t="s">
        <v>144</v>
      </c>
      <c r="E156" s="41"/>
      <c r="F156" s="211" t="s">
        <v>321</v>
      </c>
      <c r="G156" s="41"/>
      <c r="H156" s="41"/>
      <c r="I156" s="212"/>
      <c r="J156" s="41"/>
      <c r="K156" s="41"/>
      <c r="L156" s="45"/>
      <c r="M156" s="213"/>
      <c r="N156" s="214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86</v>
      </c>
    </row>
    <row r="157" s="2" customFormat="1">
      <c r="A157" s="39"/>
      <c r="B157" s="40"/>
      <c r="C157" s="41"/>
      <c r="D157" s="238" t="s">
        <v>191</v>
      </c>
      <c r="E157" s="41"/>
      <c r="F157" s="239" t="s">
        <v>322</v>
      </c>
      <c r="G157" s="41"/>
      <c r="H157" s="41"/>
      <c r="I157" s="212"/>
      <c r="J157" s="41"/>
      <c r="K157" s="41"/>
      <c r="L157" s="45"/>
      <c r="M157" s="213"/>
      <c r="N157" s="21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191</v>
      </c>
      <c r="AU157" s="18" t="s">
        <v>86</v>
      </c>
    </row>
    <row r="158" s="15" customFormat="1">
      <c r="A158" s="15"/>
      <c r="B158" s="255"/>
      <c r="C158" s="256"/>
      <c r="D158" s="210" t="s">
        <v>145</v>
      </c>
      <c r="E158" s="257" t="s">
        <v>19</v>
      </c>
      <c r="F158" s="258" t="s">
        <v>299</v>
      </c>
      <c r="G158" s="256"/>
      <c r="H158" s="257" t="s">
        <v>19</v>
      </c>
      <c r="I158" s="259"/>
      <c r="J158" s="256"/>
      <c r="K158" s="256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145</v>
      </c>
      <c r="AU158" s="264" t="s">
        <v>86</v>
      </c>
      <c r="AV158" s="15" t="s">
        <v>84</v>
      </c>
      <c r="AW158" s="15" t="s">
        <v>37</v>
      </c>
      <c r="AX158" s="15" t="s">
        <v>76</v>
      </c>
      <c r="AY158" s="264" t="s">
        <v>137</v>
      </c>
    </row>
    <row r="159" s="12" customFormat="1">
      <c r="A159" s="12"/>
      <c r="B159" s="215"/>
      <c r="C159" s="216"/>
      <c r="D159" s="210" t="s">
        <v>145</v>
      </c>
      <c r="E159" s="217" t="s">
        <v>19</v>
      </c>
      <c r="F159" s="218" t="s">
        <v>323</v>
      </c>
      <c r="G159" s="216"/>
      <c r="H159" s="219">
        <v>17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5" t="s">
        <v>145</v>
      </c>
      <c r="AU159" s="225" t="s">
        <v>86</v>
      </c>
      <c r="AV159" s="12" t="s">
        <v>86</v>
      </c>
      <c r="AW159" s="12" t="s">
        <v>37</v>
      </c>
      <c r="AX159" s="12" t="s">
        <v>76</v>
      </c>
      <c r="AY159" s="225" t="s">
        <v>137</v>
      </c>
    </row>
    <row r="160" s="12" customFormat="1">
      <c r="A160" s="12"/>
      <c r="B160" s="215"/>
      <c r="C160" s="216"/>
      <c r="D160" s="210" t="s">
        <v>145</v>
      </c>
      <c r="E160" s="217" t="s">
        <v>19</v>
      </c>
      <c r="F160" s="218" t="s">
        <v>324</v>
      </c>
      <c r="G160" s="216"/>
      <c r="H160" s="219">
        <v>21.777000000000001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5" t="s">
        <v>145</v>
      </c>
      <c r="AU160" s="225" t="s">
        <v>86</v>
      </c>
      <c r="AV160" s="12" t="s">
        <v>86</v>
      </c>
      <c r="AW160" s="12" t="s">
        <v>37</v>
      </c>
      <c r="AX160" s="12" t="s">
        <v>76</v>
      </c>
      <c r="AY160" s="225" t="s">
        <v>137</v>
      </c>
    </row>
    <row r="161" s="15" customFormat="1">
      <c r="A161" s="15"/>
      <c r="B161" s="255"/>
      <c r="C161" s="256"/>
      <c r="D161" s="210" t="s">
        <v>145</v>
      </c>
      <c r="E161" s="257" t="s">
        <v>19</v>
      </c>
      <c r="F161" s="258" t="s">
        <v>657</v>
      </c>
      <c r="G161" s="256"/>
      <c r="H161" s="257" t="s">
        <v>19</v>
      </c>
      <c r="I161" s="259"/>
      <c r="J161" s="256"/>
      <c r="K161" s="256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145</v>
      </c>
      <c r="AU161" s="264" t="s">
        <v>86</v>
      </c>
      <c r="AV161" s="15" t="s">
        <v>84</v>
      </c>
      <c r="AW161" s="15" t="s">
        <v>37</v>
      </c>
      <c r="AX161" s="15" t="s">
        <v>76</v>
      </c>
      <c r="AY161" s="264" t="s">
        <v>137</v>
      </c>
    </row>
    <row r="162" s="12" customFormat="1">
      <c r="A162" s="12"/>
      <c r="B162" s="215"/>
      <c r="C162" s="216"/>
      <c r="D162" s="210" t="s">
        <v>145</v>
      </c>
      <c r="E162" s="217" t="s">
        <v>19</v>
      </c>
      <c r="F162" s="218" t="s">
        <v>988</v>
      </c>
      <c r="G162" s="216"/>
      <c r="H162" s="219">
        <v>59.262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5" t="s">
        <v>145</v>
      </c>
      <c r="AU162" s="225" t="s">
        <v>86</v>
      </c>
      <c r="AV162" s="12" t="s">
        <v>86</v>
      </c>
      <c r="AW162" s="12" t="s">
        <v>37</v>
      </c>
      <c r="AX162" s="12" t="s">
        <v>76</v>
      </c>
      <c r="AY162" s="225" t="s">
        <v>137</v>
      </c>
    </row>
    <row r="163" s="12" customFormat="1">
      <c r="A163" s="12"/>
      <c r="B163" s="215"/>
      <c r="C163" s="216"/>
      <c r="D163" s="210" t="s">
        <v>145</v>
      </c>
      <c r="E163" s="217" t="s">
        <v>19</v>
      </c>
      <c r="F163" s="218" t="s">
        <v>989</v>
      </c>
      <c r="G163" s="216"/>
      <c r="H163" s="219">
        <v>-59.5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5" t="s">
        <v>145</v>
      </c>
      <c r="AU163" s="225" t="s">
        <v>86</v>
      </c>
      <c r="AV163" s="12" t="s">
        <v>86</v>
      </c>
      <c r="AW163" s="12" t="s">
        <v>37</v>
      </c>
      <c r="AX163" s="12" t="s">
        <v>76</v>
      </c>
      <c r="AY163" s="225" t="s">
        <v>137</v>
      </c>
    </row>
    <row r="164" s="14" customFormat="1">
      <c r="A164" s="14"/>
      <c r="B164" s="244"/>
      <c r="C164" s="245"/>
      <c r="D164" s="210" t="s">
        <v>145</v>
      </c>
      <c r="E164" s="246" t="s">
        <v>19</v>
      </c>
      <c r="F164" s="247" t="s">
        <v>257</v>
      </c>
      <c r="G164" s="245"/>
      <c r="H164" s="248">
        <v>38.539000000000001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145</v>
      </c>
      <c r="AU164" s="254" t="s">
        <v>86</v>
      </c>
      <c r="AV164" s="14" t="s">
        <v>156</v>
      </c>
      <c r="AW164" s="14" t="s">
        <v>37</v>
      </c>
      <c r="AX164" s="14" t="s">
        <v>84</v>
      </c>
      <c r="AY164" s="254" t="s">
        <v>137</v>
      </c>
    </row>
    <row r="165" s="2" customFormat="1" ht="16.5" customHeight="1">
      <c r="A165" s="39"/>
      <c r="B165" s="40"/>
      <c r="C165" s="197" t="s">
        <v>327</v>
      </c>
      <c r="D165" s="197" t="s">
        <v>138</v>
      </c>
      <c r="E165" s="198" t="s">
        <v>328</v>
      </c>
      <c r="F165" s="199" t="s">
        <v>329</v>
      </c>
      <c r="G165" s="200" t="s">
        <v>295</v>
      </c>
      <c r="H165" s="201">
        <v>57.670000000000002</v>
      </c>
      <c r="I165" s="202"/>
      <c r="J165" s="203">
        <f>ROUND(I165*H165,2)</f>
        <v>0</v>
      </c>
      <c r="K165" s="199" t="s">
        <v>188</v>
      </c>
      <c r="L165" s="45"/>
      <c r="M165" s="204" t="s">
        <v>19</v>
      </c>
      <c r="N165" s="205" t="s">
        <v>47</v>
      </c>
      <c r="O165" s="85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156</v>
      </c>
      <c r="AT165" s="208" t="s">
        <v>138</v>
      </c>
      <c r="AU165" s="208" t="s">
        <v>86</v>
      </c>
      <c r="AY165" s="18" t="s">
        <v>137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84</v>
      </c>
      <c r="BK165" s="209">
        <f>ROUND(I165*H165,2)</f>
        <v>0</v>
      </c>
      <c r="BL165" s="18" t="s">
        <v>156</v>
      </c>
      <c r="BM165" s="208" t="s">
        <v>990</v>
      </c>
    </row>
    <row r="166" s="2" customFormat="1">
      <c r="A166" s="39"/>
      <c r="B166" s="40"/>
      <c r="C166" s="41"/>
      <c r="D166" s="210" t="s">
        <v>144</v>
      </c>
      <c r="E166" s="41"/>
      <c r="F166" s="211" t="s">
        <v>331</v>
      </c>
      <c r="G166" s="41"/>
      <c r="H166" s="41"/>
      <c r="I166" s="212"/>
      <c r="J166" s="41"/>
      <c r="K166" s="41"/>
      <c r="L166" s="45"/>
      <c r="M166" s="213"/>
      <c r="N166" s="21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144</v>
      </c>
      <c r="AU166" s="18" t="s">
        <v>86</v>
      </c>
    </row>
    <row r="167" s="2" customFormat="1">
      <c r="A167" s="39"/>
      <c r="B167" s="40"/>
      <c r="C167" s="41"/>
      <c r="D167" s="238" t="s">
        <v>191</v>
      </c>
      <c r="E167" s="41"/>
      <c r="F167" s="239" t="s">
        <v>332</v>
      </c>
      <c r="G167" s="41"/>
      <c r="H167" s="41"/>
      <c r="I167" s="212"/>
      <c r="J167" s="41"/>
      <c r="K167" s="41"/>
      <c r="L167" s="45"/>
      <c r="M167" s="213"/>
      <c r="N167" s="21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191</v>
      </c>
      <c r="AU167" s="18" t="s">
        <v>86</v>
      </c>
    </row>
    <row r="168" s="15" customFormat="1">
      <c r="A168" s="15"/>
      <c r="B168" s="255"/>
      <c r="C168" s="256"/>
      <c r="D168" s="210" t="s">
        <v>145</v>
      </c>
      <c r="E168" s="257" t="s">
        <v>19</v>
      </c>
      <c r="F168" s="258" t="s">
        <v>299</v>
      </c>
      <c r="G168" s="256"/>
      <c r="H168" s="257" t="s">
        <v>19</v>
      </c>
      <c r="I168" s="259"/>
      <c r="J168" s="256"/>
      <c r="K168" s="256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145</v>
      </c>
      <c r="AU168" s="264" t="s">
        <v>86</v>
      </c>
      <c r="AV168" s="15" t="s">
        <v>84</v>
      </c>
      <c r="AW168" s="15" t="s">
        <v>37</v>
      </c>
      <c r="AX168" s="15" t="s">
        <v>76</v>
      </c>
      <c r="AY168" s="264" t="s">
        <v>137</v>
      </c>
    </row>
    <row r="169" s="12" customFormat="1">
      <c r="A169" s="12"/>
      <c r="B169" s="215"/>
      <c r="C169" s="216"/>
      <c r="D169" s="210" t="s">
        <v>145</v>
      </c>
      <c r="E169" s="217" t="s">
        <v>19</v>
      </c>
      <c r="F169" s="218" t="s">
        <v>300</v>
      </c>
      <c r="G169" s="216"/>
      <c r="H169" s="219">
        <v>10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5" t="s">
        <v>145</v>
      </c>
      <c r="AU169" s="225" t="s">
        <v>86</v>
      </c>
      <c r="AV169" s="12" t="s">
        <v>86</v>
      </c>
      <c r="AW169" s="12" t="s">
        <v>37</v>
      </c>
      <c r="AX169" s="12" t="s">
        <v>76</v>
      </c>
      <c r="AY169" s="225" t="s">
        <v>137</v>
      </c>
    </row>
    <row r="170" s="12" customFormat="1">
      <c r="A170" s="12"/>
      <c r="B170" s="215"/>
      <c r="C170" s="216"/>
      <c r="D170" s="210" t="s">
        <v>145</v>
      </c>
      <c r="E170" s="217" t="s">
        <v>19</v>
      </c>
      <c r="F170" s="218" t="s">
        <v>301</v>
      </c>
      <c r="G170" s="216"/>
      <c r="H170" s="219">
        <v>12.810000000000001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5" t="s">
        <v>145</v>
      </c>
      <c r="AU170" s="225" t="s">
        <v>86</v>
      </c>
      <c r="AV170" s="12" t="s">
        <v>86</v>
      </c>
      <c r="AW170" s="12" t="s">
        <v>37</v>
      </c>
      <c r="AX170" s="12" t="s">
        <v>76</v>
      </c>
      <c r="AY170" s="225" t="s">
        <v>137</v>
      </c>
    </row>
    <row r="171" s="15" customFormat="1">
      <c r="A171" s="15"/>
      <c r="B171" s="255"/>
      <c r="C171" s="256"/>
      <c r="D171" s="210" t="s">
        <v>145</v>
      </c>
      <c r="E171" s="257" t="s">
        <v>19</v>
      </c>
      <c r="F171" s="258" t="s">
        <v>657</v>
      </c>
      <c r="G171" s="256"/>
      <c r="H171" s="257" t="s">
        <v>19</v>
      </c>
      <c r="I171" s="259"/>
      <c r="J171" s="256"/>
      <c r="K171" s="256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145</v>
      </c>
      <c r="AU171" s="264" t="s">
        <v>86</v>
      </c>
      <c r="AV171" s="15" t="s">
        <v>84</v>
      </c>
      <c r="AW171" s="15" t="s">
        <v>37</v>
      </c>
      <c r="AX171" s="15" t="s">
        <v>76</v>
      </c>
      <c r="AY171" s="264" t="s">
        <v>137</v>
      </c>
    </row>
    <row r="172" s="12" customFormat="1">
      <c r="A172" s="12"/>
      <c r="B172" s="215"/>
      <c r="C172" s="216"/>
      <c r="D172" s="210" t="s">
        <v>145</v>
      </c>
      <c r="E172" s="217" t="s">
        <v>19</v>
      </c>
      <c r="F172" s="218" t="s">
        <v>983</v>
      </c>
      <c r="G172" s="216"/>
      <c r="H172" s="219">
        <v>34.859999999999999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5" t="s">
        <v>145</v>
      </c>
      <c r="AU172" s="225" t="s">
        <v>86</v>
      </c>
      <c r="AV172" s="12" t="s">
        <v>86</v>
      </c>
      <c r="AW172" s="12" t="s">
        <v>37</v>
      </c>
      <c r="AX172" s="12" t="s">
        <v>76</v>
      </c>
      <c r="AY172" s="225" t="s">
        <v>137</v>
      </c>
    </row>
    <row r="173" s="14" customFormat="1">
      <c r="A173" s="14"/>
      <c r="B173" s="244"/>
      <c r="C173" s="245"/>
      <c r="D173" s="210" t="s">
        <v>145</v>
      </c>
      <c r="E173" s="246" t="s">
        <v>19</v>
      </c>
      <c r="F173" s="247" t="s">
        <v>257</v>
      </c>
      <c r="G173" s="245"/>
      <c r="H173" s="248">
        <v>57.670000000000002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145</v>
      </c>
      <c r="AU173" s="254" t="s">
        <v>86</v>
      </c>
      <c r="AV173" s="14" t="s">
        <v>156</v>
      </c>
      <c r="AW173" s="14" t="s">
        <v>37</v>
      </c>
      <c r="AX173" s="14" t="s">
        <v>84</v>
      </c>
      <c r="AY173" s="254" t="s">
        <v>137</v>
      </c>
    </row>
    <row r="174" s="2" customFormat="1" ht="16.5" customHeight="1">
      <c r="A174" s="39"/>
      <c r="B174" s="40"/>
      <c r="C174" s="197" t="s">
        <v>8</v>
      </c>
      <c r="D174" s="197" t="s">
        <v>138</v>
      </c>
      <c r="E174" s="198" t="s">
        <v>333</v>
      </c>
      <c r="F174" s="199" t="s">
        <v>334</v>
      </c>
      <c r="G174" s="200" t="s">
        <v>295</v>
      </c>
      <c r="H174" s="201">
        <v>58.07</v>
      </c>
      <c r="I174" s="202"/>
      <c r="J174" s="203">
        <f>ROUND(I174*H174,2)</f>
        <v>0</v>
      </c>
      <c r="K174" s="199" t="s">
        <v>188</v>
      </c>
      <c r="L174" s="45"/>
      <c r="M174" s="204" t="s">
        <v>19</v>
      </c>
      <c r="N174" s="205" t="s">
        <v>47</v>
      </c>
      <c r="O174" s="85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156</v>
      </c>
      <c r="AT174" s="208" t="s">
        <v>138</v>
      </c>
      <c r="AU174" s="208" t="s">
        <v>86</v>
      </c>
      <c r="AY174" s="18" t="s">
        <v>137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84</v>
      </c>
      <c r="BK174" s="209">
        <f>ROUND(I174*H174,2)</f>
        <v>0</v>
      </c>
      <c r="BL174" s="18" t="s">
        <v>156</v>
      </c>
      <c r="BM174" s="208" t="s">
        <v>991</v>
      </c>
    </row>
    <row r="175" s="2" customFormat="1">
      <c r="A175" s="39"/>
      <c r="B175" s="40"/>
      <c r="C175" s="41"/>
      <c r="D175" s="210" t="s">
        <v>144</v>
      </c>
      <c r="E175" s="41"/>
      <c r="F175" s="211" t="s">
        <v>336</v>
      </c>
      <c r="G175" s="41"/>
      <c r="H175" s="41"/>
      <c r="I175" s="212"/>
      <c r="J175" s="41"/>
      <c r="K175" s="41"/>
      <c r="L175" s="45"/>
      <c r="M175" s="213"/>
      <c r="N175" s="21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144</v>
      </c>
      <c r="AU175" s="18" t="s">
        <v>86</v>
      </c>
    </row>
    <row r="176" s="2" customFormat="1">
      <c r="A176" s="39"/>
      <c r="B176" s="40"/>
      <c r="C176" s="41"/>
      <c r="D176" s="238" t="s">
        <v>191</v>
      </c>
      <c r="E176" s="41"/>
      <c r="F176" s="239" t="s">
        <v>337</v>
      </c>
      <c r="G176" s="41"/>
      <c r="H176" s="41"/>
      <c r="I176" s="212"/>
      <c r="J176" s="41"/>
      <c r="K176" s="41"/>
      <c r="L176" s="45"/>
      <c r="M176" s="213"/>
      <c r="N176" s="214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191</v>
      </c>
      <c r="AU176" s="18" t="s">
        <v>86</v>
      </c>
    </row>
    <row r="177" s="12" customFormat="1">
      <c r="A177" s="12"/>
      <c r="B177" s="215"/>
      <c r="C177" s="216"/>
      <c r="D177" s="210" t="s">
        <v>145</v>
      </c>
      <c r="E177" s="217" t="s">
        <v>19</v>
      </c>
      <c r="F177" s="218" t="s">
        <v>992</v>
      </c>
      <c r="G177" s="216"/>
      <c r="H177" s="219">
        <v>35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5" t="s">
        <v>145</v>
      </c>
      <c r="AU177" s="225" t="s">
        <v>86</v>
      </c>
      <c r="AV177" s="12" t="s">
        <v>86</v>
      </c>
      <c r="AW177" s="12" t="s">
        <v>37</v>
      </c>
      <c r="AX177" s="12" t="s">
        <v>76</v>
      </c>
      <c r="AY177" s="225" t="s">
        <v>137</v>
      </c>
    </row>
    <row r="178" s="15" customFormat="1">
      <c r="A178" s="15"/>
      <c r="B178" s="255"/>
      <c r="C178" s="256"/>
      <c r="D178" s="210" t="s">
        <v>145</v>
      </c>
      <c r="E178" s="257" t="s">
        <v>19</v>
      </c>
      <c r="F178" s="258" t="s">
        <v>657</v>
      </c>
      <c r="G178" s="256"/>
      <c r="H178" s="257" t="s">
        <v>19</v>
      </c>
      <c r="I178" s="259"/>
      <c r="J178" s="256"/>
      <c r="K178" s="256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145</v>
      </c>
      <c r="AU178" s="264" t="s">
        <v>86</v>
      </c>
      <c r="AV178" s="15" t="s">
        <v>84</v>
      </c>
      <c r="AW178" s="15" t="s">
        <v>37</v>
      </c>
      <c r="AX178" s="15" t="s">
        <v>76</v>
      </c>
      <c r="AY178" s="264" t="s">
        <v>137</v>
      </c>
    </row>
    <row r="179" s="12" customFormat="1">
      <c r="A179" s="12"/>
      <c r="B179" s="215"/>
      <c r="C179" s="216"/>
      <c r="D179" s="210" t="s">
        <v>145</v>
      </c>
      <c r="E179" s="217" t="s">
        <v>19</v>
      </c>
      <c r="F179" s="218" t="s">
        <v>993</v>
      </c>
      <c r="G179" s="216"/>
      <c r="H179" s="219">
        <v>23.07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5" t="s">
        <v>145</v>
      </c>
      <c r="AU179" s="225" t="s">
        <v>86</v>
      </c>
      <c r="AV179" s="12" t="s">
        <v>86</v>
      </c>
      <c r="AW179" s="12" t="s">
        <v>37</v>
      </c>
      <c r="AX179" s="12" t="s">
        <v>76</v>
      </c>
      <c r="AY179" s="225" t="s">
        <v>137</v>
      </c>
    </row>
    <row r="180" s="14" customFormat="1">
      <c r="A180" s="14"/>
      <c r="B180" s="244"/>
      <c r="C180" s="245"/>
      <c r="D180" s="210" t="s">
        <v>145</v>
      </c>
      <c r="E180" s="246" t="s">
        <v>19</v>
      </c>
      <c r="F180" s="247" t="s">
        <v>257</v>
      </c>
      <c r="G180" s="245"/>
      <c r="H180" s="248">
        <v>58.07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145</v>
      </c>
      <c r="AU180" s="254" t="s">
        <v>86</v>
      </c>
      <c r="AV180" s="14" t="s">
        <v>156</v>
      </c>
      <c r="AW180" s="14" t="s">
        <v>37</v>
      </c>
      <c r="AX180" s="14" t="s">
        <v>84</v>
      </c>
      <c r="AY180" s="254" t="s">
        <v>137</v>
      </c>
    </row>
    <row r="181" s="2" customFormat="1" ht="16.5" customHeight="1">
      <c r="A181" s="39"/>
      <c r="B181" s="40"/>
      <c r="C181" s="265" t="s">
        <v>340</v>
      </c>
      <c r="D181" s="265" t="s">
        <v>349</v>
      </c>
      <c r="E181" s="266" t="s">
        <v>667</v>
      </c>
      <c r="F181" s="267" t="s">
        <v>668</v>
      </c>
      <c r="G181" s="268" t="s">
        <v>319</v>
      </c>
      <c r="H181" s="269">
        <v>41.526000000000003</v>
      </c>
      <c r="I181" s="270"/>
      <c r="J181" s="271">
        <f>ROUND(I181*H181,2)</f>
        <v>0</v>
      </c>
      <c r="K181" s="267" t="s">
        <v>188</v>
      </c>
      <c r="L181" s="272"/>
      <c r="M181" s="273" t="s">
        <v>19</v>
      </c>
      <c r="N181" s="274" t="s">
        <v>47</v>
      </c>
      <c r="O181" s="85"/>
      <c r="P181" s="206">
        <f>O181*H181</f>
        <v>0</v>
      </c>
      <c r="Q181" s="206">
        <v>1</v>
      </c>
      <c r="R181" s="206">
        <f>Q181*H181</f>
        <v>41.526000000000003</v>
      </c>
      <c r="S181" s="206">
        <v>0</v>
      </c>
      <c r="T181" s="20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8" t="s">
        <v>278</v>
      </c>
      <c r="AT181" s="208" t="s">
        <v>349</v>
      </c>
      <c r="AU181" s="208" t="s">
        <v>86</v>
      </c>
      <c r="AY181" s="18" t="s">
        <v>137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8" t="s">
        <v>84</v>
      </c>
      <c r="BK181" s="209">
        <f>ROUND(I181*H181,2)</f>
        <v>0</v>
      </c>
      <c r="BL181" s="18" t="s">
        <v>156</v>
      </c>
      <c r="BM181" s="208" t="s">
        <v>994</v>
      </c>
    </row>
    <row r="182" s="2" customFormat="1">
      <c r="A182" s="39"/>
      <c r="B182" s="40"/>
      <c r="C182" s="41"/>
      <c r="D182" s="210" t="s">
        <v>144</v>
      </c>
      <c r="E182" s="41"/>
      <c r="F182" s="211" t="s">
        <v>668</v>
      </c>
      <c r="G182" s="41"/>
      <c r="H182" s="41"/>
      <c r="I182" s="212"/>
      <c r="J182" s="41"/>
      <c r="K182" s="41"/>
      <c r="L182" s="45"/>
      <c r="M182" s="213"/>
      <c r="N182" s="214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86</v>
      </c>
    </row>
    <row r="183" s="15" customFormat="1">
      <c r="A183" s="15"/>
      <c r="B183" s="255"/>
      <c r="C183" s="256"/>
      <c r="D183" s="210" t="s">
        <v>145</v>
      </c>
      <c r="E183" s="257" t="s">
        <v>19</v>
      </c>
      <c r="F183" s="258" t="s">
        <v>657</v>
      </c>
      <c r="G183" s="256"/>
      <c r="H183" s="257" t="s">
        <v>19</v>
      </c>
      <c r="I183" s="259"/>
      <c r="J183" s="256"/>
      <c r="K183" s="256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145</v>
      </c>
      <c r="AU183" s="264" t="s">
        <v>86</v>
      </c>
      <c r="AV183" s="15" t="s">
        <v>84</v>
      </c>
      <c r="AW183" s="15" t="s">
        <v>37</v>
      </c>
      <c r="AX183" s="15" t="s">
        <v>76</v>
      </c>
      <c r="AY183" s="264" t="s">
        <v>137</v>
      </c>
    </row>
    <row r="184" s="12" customFormat="1">
      <c r="A184" s="12"/>
      <c r="B184" s="215"/>
      <c r="C184" s="216"/>
      <c r="D184" s="210" t="s">
        <v>145</v>
      </c>
      <c r="E184" s="217" t="s">
        <v>19</v>
      </c>
      <c r="F184" s="218" t="s">
        <v>995</v>
      </c>
      <c r="G184" s="216"/>
      <c r="H184" s="219">
        <v>41.526000000000003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5" t="s">
        <v>145</v>
      </c>
      <c r="AU184" s="225" t="s">
        <v>86</v>
      </c>
      <c r="AV184" s="12" t="s">
        <v>86</v>
      </c>
      <c r="AW184" s="12" t="s">
        <v>37</v>
      </c>
      <c r="AX184" s="12" t="s">
        <v>84</v>
      </c>
      <c r="AY184" s="225" t="s">
        <v>137</v>
      </c>
    </row>
    <row r="185" s="2" customFormat="1" ht="16.5" customHeight="1">
      <c r="A185" s="39"/>
      <c r="B185" s="40"/>
      <c r="C185" s="197" t="s">
        <v>348</v>
      </c>
      <c r="D185" s="197" t="s">
        <v>138</v>
      </c>
      <c r="E185" s="198" t="s">
        <v>671</v>
      </c>
      <c r="F185" s="199" t="s">
        <v>672</v>
      </c>
      <c r="G185" s="200" t="s">
        <v>295</v>
      </c>
      <c r="H185" s="201">
        <v>10.01</v>
      </c>
      <c r="I185" s="202"/>
      <c r="J185" s="203">
        <f>ROUND(I185*H185,2)</f>
        <v>0</v>
      </c>
      <c r="K185" s="199" t="s">
        <v>188</v>
      </c>
      <c r="L185" s="45"/>
      <c r="M185" s="204" t="s">
        <v>19</v>
      </c>
      <c r="N185" s="205" t="s">
        <v>47</v>
      </c>
      <c r="O185" s="85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8" t="s">
        <v>156</v>
      </c>
      <c r="AT185" s="208" t="s">
        <v>138</v>
      </c>
      <c r="AU185" s="208" t="s">
        <v>86</v>
      </c>
      <c r="AY185" s="18" t="s">
        <v>137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8" t="s">
        <v>84</v>
      </c>
      <c r="BK185" s="209">
        <f>ROUND(I185*H185,2)</f>
        <v>0</v>
      </c>
      <c r="BL185" s="18" t="s">
        <v>156</v>
      </c>
      <c r="BM185" s="208" t="s">
        <v>996</v>
      </c>
    </row>
    <row r="186" s="2" customFormat="1">
      <c r="A186" s="39"/>
      <c r="B186" s="40"/>
      <c r="C186" s="41"/>
      <c r="D186" s="210" t="s">
        <v>144</v>
      </c>
      <c r="E186" s="41"/>
      <c r="F186" s="211" t="s">
        <v>674</v>
      </c>
      <c r="G186" s="41"/>
      <c r="H186" s="41"/>
      <c r="I186" s="212"/>
      <c r="J186" s="41"/>
      <c r="K186" s="41"/>
      <c r="L186" s="45"/>
      <c r="M186" s="213"/>
      <c r="N186" s="214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144</v>
      </c>
      <c r="AU186" s="18" t="s">
        <v>86</v>
      </c>
    </row>
    <row r="187" s="2" customFormat="1">
      <c r="A187" s="39"/>
      <c r="B187" s="40"/>
      <c r="C187" s="41"/>
      <c r="D187" s="238" t="s">
        <v>191</v>
      </c>
      <c r="E187" s="41"/>
      <c r="F187" s="239" t="s">
        <v>675</v>
      </c>
      <c r="G187" s="41"/>
      <c r="H187" s="41"/>
      <c r="I187" s="212"/>
      <c r="J187" s="41"/>
      <c r="K187" s="41"/>
      <c r="L187" s="45"/>
      <c r="M187" s="213"/>
      <c r="N187" s="214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191</v>
      </c>
      <c r="AU187" s="18" t="s">
        <v>86</v>
      </c>
    </row>
    <row r="188" s="15" customFormat="1">
      <c r="A188" s="15"/>
      <c r="B188" s="255"/>
      <c r="C188" s="256"/>
      <c r="D188" s="210" t="s">
        <v>145</v>
      </c>
      <c r="E188" s="257" t="s">
        <v>19</v>
      </c>
      <c r="F188" s="258" t="s">
        <v>657</v>
      </c>
      <c r="G188" s="256"/>
      <c r="H188" s="257" t="s">
        <v>19</v>
      </c>
      <c r="I188" s="259"/>
      <c r="J188" s="256"/>
      <c r="K188" s="256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145</v>
      </c>
      <c r="AU188" s="264" t="s">
        <v>86</v>
      </c>
      <c r="AV188" s="15" t="s">
        <v>84</v>
      </c>
      <c r="AW188" s="15" t="s">
        <v>37</v>
      </c>
      <c r="AX188" s="15" t="s">
        <v>76</v>
      </c>
      <c r="AY188" s="264" t="s">
        <v>137</v>
      </c>
    </row>
    <row r="189" s="12" customFormat="1">
      <c r="A189" s="12"/>
      <c r="B189" s="215"/>
      <c r="C189" s="216"/>
      <c r="D189" s="210" t="s">
        <v>145</v>
      </c>
      <c r="E189" s="217" t="s">
        <v>19</v>
      </c>
      <c r="F189" s="218" t="s">
        <v>997</v>
      </c>
      <c r="G189" s="216"/>
      <c r="H189" s="219">
        <v>10.01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5" t="s">
        <v>145</v>
      </c>
      <c r="AU189" s="225" t="s">
        <v>86</v>
      </c>
      <c r="AV189" s="12" t="s">
        <v>86</v>
      </c>
      <c r="AW189" s="12" t="s">
        <v>37</v>
      </c>
      <c r="AX189" s="12" t="s">
        <v>84</v>
      </c>
      <c r="AY189" s="225" t="s">
        <v>137</v>
      </c>
    </row>
    <row r="190" s="2" customFormat="1" ht="16.5" customHeight="1">
      <c r="A190" s="39"/>
      <c r="B190" s="40"/>
      <c r="C190" s="265" t="s">
        <v>355</v>
      </c>
      <c r="D190" s="265" t="s">
        <v>349</v>
      </c>
      <c r="E190" s="266" t="s">
        <v>677</v>
      </c>
      <c r="F190" s="267" t="s">
        <v>678</v>
      </c>
      <c r="G190" s="268" t="s">
        <v>319</v>
      </c>
      <c r="H190" s="269">
        <v>18.018000000000001</v>
      </c>
      <c r="I190" s="270"/>
      <c r="J190" s="271">
        <f>ROUND(I190*H190,2)</f>
        <v>0</v>
      </c>
      <c r="K190" s="267" t="s">
        <v>188</v>
      </c>
      <c r="L190" s="272"/>
      <c r="M190" s="273" t="s">
        <v>19</v>
      </c>
      <c r="N190" s="274" t="s">
        <v>47</v>
      </c>
      <c r="O190" s="85"/>
      <c r="P190" s="206">
        <f>O190*H190</f>
        <v>0</v>
      </c>
      <c r="Q190" s="206">
        <v>1</v>
      </c>
      <c r="R190" s="206">
        <f>Q190*H190</f>
        <v>18.018000000000001</v>
      </c>
      <c r="S190" s="206">
        <v>0</v>
      </c>
      <c r="T190" s="20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8" t="s">
        <v>278</v>
      </c>
      <c r="AT190" s="208" t="s">
        <v>349</v>
      </c>
      <c r="AU190" s="208" t="s">
        <v>86</v>
      </c>
      <c r="AY190" s="18" t="s">
        <v>137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8" t="s">
        <v>84</v>
      </c>
      <c r="BK190" s="209">
        <f>ROUND(I190*H190,2)</f>
        <v>0</v>
      </c>
      <c r="BL190" s="18" t="s">
        <v>156</v>
      </c>
      <c r="BM190" s="208" t="s">
        <v>998</v>
      </c>
    </row>
    <row r="191" s="2" customFormat="1">
      <c r="A191" s="39"/>
      <c r="B191" s="40"/>
      <c r="C191" s="41"/>
      <c r="D191" s="210" t="s">
        <v>144</v>
      </c>
      <c r="E191" s="41"/>
      <c r="F191" s="211" t="s">
        <v>678</v>
      </c>
      <c r="G191" s="41"/>
      <c r="H191" s="41"/>
      <c r="I191" s="212"/>
      <c r="J191" s="41"/>
      <c r="K191" s="41"/>
      <c r="L191" s="45"/>
      <c r="M191" s="213"/>
      <c r="N191" s="214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144</v>
      </c>
      <c r="AU191" s="18" t="s">
        <v>86</v>
      </c>
    </row>
    <row r="192" s="12" customFormat="1">
      <c r="A192" s="12"/>
      <c r="B192" s="215"/>
      <c r="C192" s="216"/>
      <c r="D192" s="210" t="s">
        <v>145</v>
      </c>
      <c r="E192" s="217" t="s">
        <v>19</v>
      </c>
      <c r="F192" s="218" t="s">
        <v>999</v>
      </c>
      <c r="G192" s="216"/>
      <c r="H192" s="219">
        <v>18.018000000000001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25" t="s">
        <v>145</v>
      </c>
      <c r="AU192" s="225" t="s">
        <v>86</v>
      </c>
      <c r="AV192" s="12" t="s">
        <v>86</v>
      </c>
      <c r="AW192" s="12" t="s">
        <v>37</v>
      </c>
      <c r="AX192" s="12" t="s">
        <v>84</v>
      </c>
      <c r="AY192" s="225" t="s">
        <v>137</v>
      </c>
    </row>
    <row r="193" s="2" customFormat="1" ht="21.75" customHeight="1">
      <c r="A193" s="39"/>
      <c r="B193" s="40"/>
      <c r="C193" s="197" t="s">
        <v>361</v>
      </c>
      <c r="D193" s="197" t="s">
        <v>138</v>
      </c>
      <c r="E193" s="198" t="s">
        <v>341</v>
      </c>
      <c r="F193" s="199" t="s">
        <v>342</v>
      </c>
      <c r="G193" s="200" t="s">
        <v>233</v>
      </c>
      <c r="H193" s="201">
        <v>210</v>
      </c>
      <c r="I193" s="202"/>
      <c r="J193" s="203">
        <f>ROUND(I193*H193,2)</f>
        <v>0</v>
      </c>
      <c r="K193" s="199" t="s">
        <v>188</v>
      </c>
      <c r="L193" s="45"/>
      <c r="M193" s="204" t="s">
        <v>19</v>
      </c>
      <c r="N193" s="205" t="s">
        <v>47</v>
      </c>
      <c r="O193" s="85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8" t="s">
        <v>156</v>
      </c>
      <c r="AT193" s="208" t="s">
        <v>138</v>
      </c>
      <c r="AU193" s="208" t="s">
        <v>86</v>
      </c>
      <c r="AY193" s="18" t="s">
        <v>137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8" t="s">
        <v>84</v>
      </c>
      <c r="BK193" s="209">
        <f>ROUND(I193*H193,2)</f>
        <v>0</v>
      </c>
      <c r="BL193" s="18" t="s">
        <v>156</v>
      </c>
      <c r="BM193" s="208" t="s">
        <v>1000</v>
      </c>
    </row>
    <row r="194" s="2" customFormat="1">
      <c r="A194" s="39"/>
      <c r="B194" s="40"/>
      <c r="C194" s="41"/>
      <c r="D194" s="210" t="s">
        <v>144</v>
      </c>
      <c r="E194" s="41"/>
      <c r="F194" s="211" t="s">
        <v>344</v>
      </c>
      <c r="G194" s="41"/>
      <c r="H194" s="41"/>
      <c r="I194" s="212"/>
      <c r="J194" s="41"/>
      <c r="K194" s="41"/>
      <c r="L194" s="45"/>
      <c r="M194" s="213"/>
      <c r="N194" s="214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144</v>
      </c>
      <c r="AU194" s="18" t="s">
        <v>86</v>
      </c>
    </row>
    <row r="195" s="2" customFormat="1">
      <c r="A195" s="39"/>
      <c r="B195" s="40"/>
      <c r="C195" s="41"/>
      <c r="D195" s="238" t="s">
        <v>191</v>
      </c>
      <c r="E195" s="41"/>
      <c r="F195" s="239" t="s">
        <v>345</v>
      </c>
      <c r="G195" s="41"/>
      <c r="H195" s="41"/>
      <c r="I195" s="212"/>
      <c r="J195" s="41"/>
      <c r="K195" s="41"/>
      <c r="L195" s="45"/>
      <c r="M195" s="213"/>
      <c r="N195" s="214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191</v>
      </c>
      <c r="AU195" s="18" t="s">
        <v>86</v>
      </c>
    </row>
    <row r="196" s="15" customFormat="1">
      <c r="A196" s="15"/>
      <c r="B196" s="255"/>
      <c r="C196" s="256"/>
      <c r="D196" s="210" t="s">
        <v>145</v>
      </c>
      <c r="E196" s="257" t="s">
        <v>19</v>
      </c>
      <c r="F196" s="258" t="s">
        <v>346</v>
      </c>
      <c r="G196" s="256"/>
      <c r="H196" s="257" t="s">
        <v>19</v>
      </c>
      <c r="I196" s="259"/>
      <c r="J196" s="256"/>
      <c r="K196" s="256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145</v>
      </c>
      <c r="AU196" s="264" t="s">
        <v>86</v>
      </c>
      <c r="AV196" s="15" t="s">
        <v>84</v>
      </c>
      <c r="AW196" s="15" t="s">
        <v>37</v>
      </c>
      <c r="AX196" s="15" t="s">
        <v>76</v>
      </c>
      <c r="AY196" s="264" t="s">
        <v>137</v>
      </c>
    </row>
    <row r="197" s="12" customFormat="1">
      <c r="A197" s="12"/>
      <c r="B197" s="215"/>
      <c r="C197" s="216"/>
      <c r="D197" s="210" t="s">
        <v>145</v>
      </c>
      <c r="E197" s="217" t="s">
        <v>19</v>
      </c>
      <c r="F197" s="218" t="s">
        <v>1001</v>
      </c>
      <c r="G197" s="216"/>
      <c r="H197" s="219">
        <v>210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5" t="s">
        <v>145</v>
      </c>
      <c r="AU197" s="225" t="s">
        <v>86</v>
      </c>
      <c r="AV197" s="12" t="s">
        <v>86</v>
      </c>
      <c r="AW197" s="12" t="s">
        <v>37</v>
      </c>
      <c r="AX197" s="12" t="s">
        <v>84</v>
      </c>
      <c r="AY197" s="225" t="s">
        <v>137</v>
      </c>
    </row>
    <row r="198" s="2" customFormat="1" ht="16.5" customHeight="1">
      <c r="A198" s="39"/>
      <c r="B198" s="40"/>
      <c r="C198" s="265" t="s">
        <v>368</v>
      </c>
      <c r="D198" s="265" t="s">
        <v>349</v>
      </c>
      <c r="E198" s="266" t="s">
        <v>350</v>
      </c>
      <c r="F198" s="267" t="s">
        <v>351</v>
      </c>
      <c r="G198" s="268" t="s">
        <v>352</v>
      </c>
      <c r="H198" s="269">
        <v>7.3499999999999996</v>
      </c>
      <c r="I198" s="270"/>
      <c r="J198" s="271">
        <f>ROUND(I198*H198,2)</f>
        <v>0</v>
      </c>
      <c r="K198" s="267" t="s">
        <v>188</v>
      </c>
      <c r="L198" s="272"/>
      <c r="M198" s="273" t="s">
        <v>19</v>
      </c>
      <c r="N198" s="274" t="s">
        <v>47</v>
      </c>
      <c r="O198" s="85"/>
      <c r="P198" s="206">
        <f>O198*H198</f>
        <v>0</v>
      </c>
      <c r="Q198" s="206">
        <v>0.001</v>
      </c>
      <c r="R198" s="206">
        <f>Q198*H198</f>
        <v>0.0073499999999999998</v>
      </c>
      <c r="S198" s="206">
        <v>0</v>
      </c>
      <c r="T198" s="20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8" t="s">
        <v>278</v>
      </c>
      <c r="AT198" s="208" t="s">
        <v>349</v>
      </c>
      <c r="AU198" s="208" t="s">
        <v>86</v>
      </c>
      <c r="AY198" s="18" t="s">
        <v>137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8" t="s">
        <v>84</v>
      </c>
      <c r="BK198" s="209">
        <f>ROUND(I198*H198,2)</f>
        <v>0</v>
      </c>
      <c r="BL198" s="18" t="s">
        <v>156</v>
      </c>
      <c r="BM198" s="208" t="s">
        <v>1002</v>
      </c>
    </row>
    <row r="199" s="2" customFormat="1">
      <c r="A199" s="39"/>
      <c r="B199" s="40"/>
      <c r="C199" s="41"/>
      <c r="D199" s="210" t="s">
        <v>144</v>
      </c>
      <c r="E199" s="41"/>
      <c r="F199" s="211" t="s">
        <v>351</v>
      </c>
      <c r="G199" s="41"/>
      <c r="H199" s="41"/>
      <c r="I199" s="212"/>
      <c r="J199" s="41"/>
      <c r="K199" s="41"/>
      <c r="L199" s="45"/>
      <c r="M199" s="213"/>
      <c r="N199" s="214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86</v>
      </c>
    </row>
    <row r="200" s="12" customFormat="1">
      <c r="A200" s="12"/>
      <c r="B200" s="215"/>
      <c r="C200" s="216"/>
      <c r="D200" s="210" t="s">
        <v>145</v>
      </c>
      <c r="E200" s="217" t="s">
        <v>19</v>
      </c>
      <c r="F200" s="218" t="s">
        <v>1003</v>
      </c>
      <c r="G200" s="216"/>
      <c r="H200" s="219">
        <v>7.3499999999999996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25" t="s">
        <v>145</v>
      </c>
      <c r="AU200" s="225" t="s">
        <v>86</v>
      </c>
      <c r="AV200" s="12" t="s">
        <v>86</v>
      </c>
      <c r="AW200" s="12" t="s">
        <v>37</v>
      </c>
      <c r="AX200" s="12" t="s">
        <v>84</v>
      </c>
      <c r="AY200" s="225" t="s">
        <v>137</v>
      </c>
    </row>
    <row r="201" s="2" customFormat="1" ht="16.5" customHeight="1">
      <c r="A201" s="39"/>
      <c r="B201" s="40"/>
      <c r="C201" s="197" t="s">
        <v>7</v>
      </c>
      <c r="D201" s="197" t="s">
        <v>138</v>
      </c>
      <c r="E201" s="198" t="s">
        <v>356</v>
      </c>
      <c r="F201" s="199" t="s">
        <v>357</v>
      </c>
      <c r="G201" s="200" t="s">
        <v>233</v>
      </c>
      <c r="H201" s="201">
        <v>210</v>
      </c>
      <c r="I201" s="202"/>
      <c r="J201" s="203">
        <f>ROUND(I201*H201,2)</f>
        <v>0</v>
      </c>
      <c r="K201" s="199" t="s">
        <v>188</v>
      </c>
      <c r="L201" s="45"/>
      <c r="M201" s="204" t="s">
        <v>19</v>
      </c>
      <c r="N201" s="205" t="s">
        <v>47</v>
      </c>
      <c r="O201" s="85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8" t="s">
        <v>156</v>
      </c>
      <c r="AT201" s="208" t="s">
        <v>138</v>
      </c>
      <c r="AU201" s="208" t="s">
        <v>86</v>
      </c>
      <c r="AY201" s="18" t="s">
        <v>137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8" t="s">
        <v>84</v>
      </c>
      <c r="BK201" s="209">
        <f>ROUND(I201*H201,2)</f>
        <v>0</v>
      </c>
      <c r="BL201" s="18" t="s">
        <v>156</v>
      </c>
      <c r="BM201" s="208" t="s">
        <v>1004</v>
      </c>
    </row>
    <row r="202" s="2" customFormat="1">
      <c r="A202" s="39"/>
      <c r="B202" s="40"/>
      <c r="C202" s="41"/>
      <c r="D202" s="210" t="s">
        <v>144</v>
      </c>
      <c r="E202" s="41"/>
      <c r="F202" s="211" t="s">
        <v>359</v>
      </c>
      <c r="G202" s="41"/>
      <c r="H202" s="41"/>
      <c r="I202" s="212"/>
      <c r="J202" s="41"/>
      <c r="K202" s="41"/>
      <c r="L202" s="45"/>
      <c r="M202" s="213"/>
      <c r="N202" s="214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144</v>
      </c>
      <c r="AU202" s="18" t="s">
        <v>86</v>
      </c>
    </row>
    <row r="203" s="2" customFormat="1">
      <c r="A203" s="39"/>
      <c r="B203" s="40"/>
      <c r="C203" s="41"/>
      <c r="D203" s="238" t="s">
        <v>191</v>
      </c>
      <c r="E203" s="41"/>
      <c r="F203" s="239" t="s">
        <v>360</v>
      </c>
      <c r="G203" s="41"/>
      <c r="H203" s="41"/>
      <c r="I203" s="212"/>
      <c r="J203" s="41"/>
      <c r="K203" s="41"/>
      <c r="L203" s="45"/>
      <c r="M203" s="213"/>
      <c r="N203" s="214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191</v>
      </c>
      <c r="AU203" s="18" t="s">
        <v>86</v>
      </c>
    </row>
    <row r="204" s="12" customFormat="1">
      <c r="A204" s="12"/>
      <c r="B204" s="215"/>
      <c r="C204" s="216"/>
      <c r="D204" s="210" t="s">
        <v>145</v>
      </c>
      <c r="E204" s="217" t="s">
        <v>19</v>
      </c>
      <c r="F204" s="218" t="s">
        <v>1001</v>
      </c>
      <c r="G204" s="216"/>
      <c r="H204" s="219">
        <v>210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25" t="s">
        <v>145</v>
      </c>
      <c r="AU204" s="225" t="s">
        <v>86</v>
      </c>
      <c r="AV204" s="12" t="s">
        <v>86</v>
      </c>
      <c r="AW204" s="12" t="s">
        <v>37</v>
      </c>
      <c r="AX204" s="12" t="s">
        <v>84</v>
      </c>
      <c r="AY204" s="225" t="s">
        <v>137</v>
      </c>
    </row>
    <row r="205" s="2" customFormat="1" ht="16.5" customHeight="1">
      <c r="A205" s="39"/>
      <c r="B205" s="40"/>
      <c r="C205" s="197" t="s">
        <v>379</v>
      </c>
      <c r="D205" s="197" t="s">
        <v>138</v>
      </c>
      <c r="E205" s="198" t="s">
        <v>362</v>
      </c>
      <c r="F205" s="199" t="s">
        <v>363</v>
      </c>
      <c r="G205" s="200" t="s">
        <v>233</v>
      </c>
      <c r="H205" s="201">
        <v>185</v>
      </c>
      <c r="I205" s="202"/>
      <c r="J205" s="203">
        <f>ROUND(I205*H205,2)</f>
        <v>0</v>
      </c>
      <c r="K205" s="199" t="s">
        <v>188</v>
      </c>
      <c r="L205" s="45"/>
      <c r="M205" s="204" t="s">
        <v>19</v>
      </c>
      <c r="N205" s="205" t="s">
        <v>47</v>
      </c>
      <c r="O205" s="85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8" t="s">
        <v>156</v>
      </c>
      <c r="AT205" s="208" t="s">
        <v>138</v>
      </c>
      <c r="AU205" s="208" t="s">
        <v>86</v>
      </c>
      <c r="AY205" s="18" t="s">
        <v>137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8" t="s">
        <v>84</v>
      </c>
      <c r="BK205" s="209">
        <f>ROUND(I205*H205,2)</f>
        <v>0</v>
      </c>
      <c r="BL205" s="18" t="s">
        <v>156</v>
      </c>
      <c r="BM205" s="208" t="s">
        <v>1005</v>
      </c>
    </row>
    <row r="206" s="2" customFormat="1">
      <c r="A206" s="39"/>
      <c r="B206" s="40"/>
      <c r="C206" s="41"/>
      <c r="D206" s="210" t="s">
        <v>144</v>
      </c>
      <c r="E206" s="41"/>
      <c r="F206" s="211" t="s">
        <v>365</v>
      </c>
      <c r="G206" s="41"/>
      <c r="H206" s="41"/>
      <c r="I206" s="212"/>
      <c r="J206" s="41"/>
      <c r="K206" s="41"/>
      <c r="L206" s="45"/>
      <c r="M206" s="213"/>
      <c r="N206" s="214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144</v>
      </c>
      <c r="AU206" s="18" t="s">
        <v>86</v>
      </c>
    </row>
    <row r="207" s="2" customFormat="1">
      <c r="A207" s="39"/>
      <c r="B207" s="40"/>
      <c r="C207" s="41"/>
      <c r="D207" s="238" t="s">
        <v>191</v>
      </c>
      <c r="E207" s="41"/>
      <c r="F207" s="239" t="s">
        <v>366</v>
      </c>
      <c r="G207" s="41"/>
      <c r="H207" s="41"/>
      <c r="I207" s="212"/>
      <c r="J207" s="41"/>
      <c r="K207" s="41"/>
      <c r="L207" s="45"/>
      <c r="M207" s="213"/>
      <c r="N207" s="214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191</v>
      </c>
      <c r="AU207" s="18" t="s">
        <v>86</v>
      </c>
    </row>
    <row r="208" s="12" customFormat="1">
      <c r="A208" s="12"/>
      <c r="B208" s="215"/>
      <c r="C208" s="216"/>
      <c r="D208" s="210" t="s">
        <v>145</v>
      </c>
      <c r="E208" s="217" t="s">
        <v>19</v>
      </c>
      <c r="F208" s="218" t="s">
        <v>1006</v>
      </c>
      <c r="G208" s="216"/>
      <c r="H208" s="219">
        <v>185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25" t="s">
        <v>145</v>
      </c>
      <c r="AU208" s="225" t="s">
        <v>86</v>
      </c>
      <c r="AV208" s="12" t="s">
        <v>86</v>
      </c>
      <c r="AW208" s="12" t="s">
        <v>37</v>
      </c>
      <c r="AX208" s="12" t="s">
        <v>84</v>
      </c>
      <c r="AY208" s="225" t="s">
        <v>137</v>
      </c>
    </row>
    <row r="209" s="11" customFormat="1" ht="22.8" customHeight="1">
      <c r="A209" s="11"/>
      <c r="B209" s="183"/>
      <c r="C209" s="184"/>
      <c r="D209" s="185" t="s">
        <v>75</v>
      </c>
      <c r="E209" s="236" t="s">
        <v>86</v>
      </c>
      <c r="F209" s="236" t="s">
        <v>374</v>
      </c>
      <c r="G209" s="184"/>
      <c r="H209" s="184"/>
      <c r="I209" s="187"/>
      <c r="J209" s="237">
        <f>BK209</f>
        <v>0</v>
      </c>
      <c r="K209" s="184"/>
      <c r="L209" s="189"/>
      <c r="M209" s="190"/>
      <c r="N209" s="191"/>
      <c r="O209" s="191"/>
      <c r="P209" s="192">
        <f>SUM(P210:P216)</f>
        <v>0</v>
      </c>
      <c r="Q209" s="191"/>
      <c r="R209" s="192">
        <f>SUM(R210:R216)</f>
        <v>0.06184499999999999</v>
      </c>
      <c r="S209" s="191"/>
      <c r="T209" s="193">
        <f>SUM(T210:T216)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94" t="s">
        <v>84</v>
      </c>
      <c r="AT209" s="195" t="s">
        <v>75</v>
      </c>
      <c r="AU209" s="195" t="s">
        <v>84</v>
      </c>
      <c r="AY209" s="194" t="s">
        <v>137</v>
      </c>
      <c r="BK209" s="196">
        <f>SUM(BK210:BK216)</f>
        <v>0</v>
      </c>
    </row>
    <row r="210" s="2" customFormat="1" ht="16.5" customHeight="1">
      <c r="A210" s="39"/>
      <c r="B210" s="40"/>
      <c r="C210" s="265" t="s">
        <v>386</v>
      </c>
      <c r="D210" s="265" t="s">
        <v>349</v>
      </c>
      <c r="E210" s="266" t="s">
        <v>375</v>
      </c>
      <c r="F210" s="267" t="s">
        <v>376</v>
      </c>
      <c r="G210" s="268" t="s">
        <v>233</v>
      </c>
      <c r="H210" s="269">
        <v>155</v>
      </c>
      <c r="I210" s="270"/>
      <c r="J210" s="271">
        <f>ROUND(I210*H210,2)</f>
        <v>0</v>
      </c>
      <c r="K210" s="267" t="s">
        <v>188</v>
      </c>
      <c r="L210" s="272"/>
      <c r="M210" s="273" t="s">
        <v>19</v>
      </c>
      <c r="N210" s="274" t="s">
        <v>47</v>
      </c>
      <c r="O210" s="85"/>
      <c r="P210" s="206">
        <f>O210*H210</f>
        <v>0</v>
      </c>
      <c r="Q210" s="206">
        <v>0.00029999999999999997</v>
      </c>
      <c r="R210" s="206">
        <f>Q210*H210</f>
        <v>0.046499999999999993</v>
      </c>
      <c r="S210" s="206">
        <v>0</v>
      </c>
      <c r="T210" s="20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8" t="s">
        <v>278</v>
      </c>
      <c r="AT210" s="208" t="s">
        <v>349</v>
      </c>
      <c r="AU210" s="208" t="s">
        <v>86</v>
      </c>
      <c r="AY210" s="18" t="s">
        <v>137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8" t="s">
        <v>84</v>
      </c>
      <c r="BK210" s="209">
        <f>ROUND(I210*H210,2)</f>
        <v>0</v>
      </c>
      <c r="BL210" s="18" t="s">
        <v>156</v>
      </c>
      <c r="BM210" s="208" t="s">
        <v>1007</v>
      </c>
    </row>
    <row r="211" s="2" customFormat="1">
      <c r="A211" s="39"/>
      <c r="B211" s="40"/>
      <c r="C211" s="41"/>
      <c r="D211" s="210" t="s">
        <v>144</v>
      </c>
      <c r="E211" s="41"/>
      <c r="F211" s="211" t="s">
        <v>376</v>
      </c>
      <c r="G211" s="41"/>
      <c r="H211" s="41"/>
      <c r="I211" s="212"/>
      <c r="J211" s="41"/>
      <c r="K211" s="41"/>
      <c r="L211" s="45"/>
      <c r="M211" s="213"/>
      <c r="N211" s="214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144</v>
      </c>
      <c r="AU211" s="18" t="s">
        <v>86</v>
      </c>
    </row>
    <row r="212" s="12" customFormat="1">
      <c r="A212" s="12"/>
      <c r="B212" s="215"/>
      <c r="C212" s="216"/>
      <c r="D212" s="210" t="s">
        <v>145</v>
      </c>
      <c r="E212" s="217" t="s">
        <v>19</v>
      </c>
      <c r="F212" s="218" t="s">
        <v>1008</v>
      </c>
      <c r="G212" s="216"/>
      <c r="H212" s="219">
        <v>155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25" t="s">
        <v>145</v>
      </c>
      <c r="AU212" s="225" t="s">
        <v>86</v>
      </c>
      <c r="AV212" s="12" t="s">
        <v>86</v>
      </c>
      <c r="AW212" s="12" t="s">
        <v>37</v>
      </c>
      <c r="AX212" s="12" t="s">
        <v>84</v>
      </c>
      <c r="AY212" s="225" t="s">
        <v>137</v>
      </c>
    </row>
    <row r="213" s="2" customFormat="1" ht="16.5" customHeight="1">
      <c r="A213" s="39"/>
      <c r="B213" s="40"/>
      <c r="C213" s="197" t="s">
        <v>394</v>
      </c>
      <c r="D213" s="197" t="s">
        <v>138</v>
      </c>
      <c r="E213" s="198" t="s">
        <v>380</v>
      </c>
      <c r="F213" s="199" t="s">
        <v>381</v>
      </c>
      <c r="G213" s="200" t="s">
        <v>233</v>
      </c>
      <c r="H213" s="201">
        <v>155</v>
      </c>
      <c r="I213" s="202"/>
      <c r="J213" s="203">
        <f>ROUND(I213*H213,2)</f>
        <v>0</v>
      </c>
      <c r="K213" s="199" t="s">
        <v>188</v>
      </c>
      <c r="L213" s="45"/>
      <c r="M213" s="204" t="s">
        <v>19</v>
      </c>
      <c r="N213" s="205" t="s">
        <v>47</v>
      </c>
      <c r="O213" s="85"/>
      <c r="P213" s="206">
        <f>O213*H213</f>
        <v>0</v>
      </c>
      <c r="Q213" s="206">
        <v>9.8999999999999994E-05</v>
      </c>
      <c r="R213" s="206">
        <f>Q213*H213</f>
        <v>0.015344999999999999</v>
      </c>
      <c r="S213" s="206">
        <v>0</v>
      </c>
      <c r="T213" s="20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8" t="s">
        <v>156</v>
      </c>
      <c r="AT213" s="208" t="s">
        <v>138</v>
      </c>
      <c r="AU213" s="208" t="s">
        <v>86</v>
      </c>
      <c r="AY213" s="18" t="s">
        <v>137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8" t="s">
        <v>84</v>
      </c>
      <c r="BK213" s="209">
        <f>ROUND(I213*H213,2)</f>
        <v>0</v>
      </c>
      <c r="BL213" s="18" t="s">
        <v>156</v>
      </c>
      <c r="BM213" s="208" t="s">
        <v>1009</v>
      </c>
    </row>
    <row r="214" s="2" customFormat="1">
      <c r="A214" s="39"/>
      <c r="B214" s="40"/>
      <c r="C214" s="41"/>
      <c r="D214" s="210" t="s">
        <v>144</v>
      </c>
      <c r="E214" s="41"/>
      <c r="F214" s="211" t="s">
        <v>383</v>
      </c>
      <c r="G214" s="41"/>
      <c r="H214" s="41"/>
      <c r="I214" s="212"/>
      <c r="J214" s="41"/>
      <c r="K214" s="41"/>
      <c r="L214" s="45"/>
      <c r="M214" s="213"/>
      <c r="N214" s="214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144</v>
      </c>
      <c r="AU214" s="18" t="s">
        <v>86</v>
      </c>
    </row>
    <row r="215" s="2" customFormat="1">
      <c r="A215" s="39"/>
      <c r="B215" s="40"/>
      <c r="C215" s="41"/>
      <c r="D215" s="238" t="s">
        <v>191</v>
      </c>
      <c r="E215" s="41"/>
      <c r="F215" s="239" t="s">
        <v>384</v>
      </c>
      <c r="G215" s="41"/>
      <c r="H215" s="41"/>
      <c r="I215" s="212"/>
      <c r="J215" s="41"/>
      <c r="K215" s="41"/>
      <c r="L215" s="45"/>
      <c r="M215" s="213"/>
      <c r="N215" s="214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191</v>
      </c>
      <c r="AU215" s="18" t="s">
        <v>86</v>
      </c>
    </row>
    <row r="216" s="12" customFormat="1">
      <c r="A216" s="12"/>
      <c r="B216" s="215"/>
      <c r="C216" s="216"/>
      <c r="D216" s="210" t="s">
        <v>145</v>
      </c>
      <c r="E216" s="217" t="s">
        <v>19</v>
      </c>
      <c r="F216" s="218" t="s">
        <v>1008</v>
      </c>
      <c r="G216" s="216"/>
      <c r="H216" s="219">
        <v>155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25" t="s">
        <v>145</v>
      </c>
      <c r="AU216" s="225" t="s">
        <v>86</v>
      </c>
      <c r="AV216" s="12" t="s">
        <v>86</v>
      </c>
      <c r="AW216" s="12" t="s">
        <v>37</v>
      </c>
      <c r="AX216" s="12" t="s">
        <v>84</v>
      </c>
      <c r="AY216" s="225" t="s">
        <v>137</v>
      </c>
    </row>
    <row r="217" s="11" customFormat="1" ht="22.8" customHeight="1">
      <c r="A217" s="11"/>
      <c r="B217" s="183"/>
      <c r="C217" s="184"/>
      <c r="D217" s="185" t="s">
        <v>75</v>
      </c>
      <c r="E217" s="236" t="s">
        <v>156</v>
      </c>
      <c r="F217" s="236" t="s">
        <v>385</v>
      </c>
      <c r="G217" s="184"/>
      <c r="H217" s="184"/>
      <c r="I217" s="187"/>
      <c r="J217" s="237">
        <f>BK217</f>
        <v>0</v>
      </c>
      <c r="K217" s="184"/>
      <c r="L217" s="189"/>
      <c r="M217" s="190"/>
      <c r="N217" s="191"/>
      <c r="O217" s="191"/>
      <c r="P217" s="192">
        <f>SUM(P218:P221)</f>
        <v>0</v>
      </c>
      <c r="Q217" s="191"/>
      <c r="R217" s="192">
        <f>SUM(R218:R221)</f>
        <v>31.412300000000002</v>
      </c>
      <c r="S217" s="191"/>
      <c r="T217" s="193">
        <f>SUM(T218:T221)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194" t="s">
        <v>84</v>
      </c>
      <c r="AT217" s="195" t="s">
        <v>75</v>
      </c>
      <c r="AU217" s="195" t="s">
        <v>84</v>
      </c>
      <c r="AY217" s="194" t="s">
        <v>137</v>
      </c>
      <c r="BK217" s="196">
        <f>SUM(BK218:BK221)</f>
        <v>0</v>
      </c>
    </row>
    <row r="218" s="2" customFormat="1" ht="16.5" customHeight="1">
      <c r="A218" s="39"/>
      <c r="B218" s="40"/>
      <c r="C218" s="197" t="s">
        <v>401</v>
      </c>
      <c r="D218" s="197" t="s">
        <v>138</v>
      </c>
      <c r="E218" s="198" t="s">
        <v>387</v>
      </c>
      <c r="F218" s="199" t="s">
        <v>388</v>
      </c>
      <c r="G218" s="200" t="s">
        <v>233</v>
      </c>
      <c r="H218" s="201">
        <v>155</v>
      </c>
      <c r="I218" s="202"/>
      <c r="J218" s="203">
        <f>ROUND(I218*H218,2)</f>
        <v>0</v>
      </c>
      <c r="K218" s="199" t="s">
        <v>188</v>
      </c>
      <c r="L218" s="45"/>
      <c r="M218" s="204" t="s">
        <v>19</v>
      </c>
      <c r="N218" s="205" t="s">
        <v>47</v>
      </c>
      <c r="O218" s="85"/>
      <c r="P218" s="206">
        <f>O218*H218</f>
        <v>0</v>
      </c>
      <c r="Q218" s="206">
        <v>0.20266000000000001</v>
      </c>
      <c r="R218" s="206">
        <f>Q218*H218</f>
        <v>31.412300000000002</v>
      </c>
      <c r="S218" s="206">
        <v>0</v>
      </c>
      <c r="T218" s="20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08" t="s">
        <v>156</v>
      </c>
      <c r="AT218" s="208" t="s">
        <v>138</v>
      </c>
      <c r="AU218" s="208" t="s">
        <v>86</v>
      </c>
      <c r="AY218" s="18" t="s">
        <v>137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8" t="s">
        <v>84</v>
      </c>
      <c r="BK218" s="209">
        <f>ROUND(I218*H218,2)</f>
        <v>0</v>
      </c>
      <c r="BL218" s="18" t="s">
        <v>156</v>
      </c>
      <c r="BM218" s="208" t="s">
        <v>1010</v>
      </c>
    </row>
    <row r="219" s="2" customFormat="1">
      <c r="A219" s="39"/>
      <c r="B219" s="40"/>
      <c r="C219" s="41"/>
      <c r="D219" s="210" t="s">
        <v>144</v>
      </c>
      <c r="E219" s="41"/>
      <c r="F219" s="211" t="s">
        <v>390</v>
      </c>
      <c r="G219" s="41"/>
      <c r="H219" s="41"/>
      <c r="I219" s="212"/>
      <c r="J219" s="41"/>
      <c r="K219" s="41"/>
      <c r="L219" s="45"/>
      <c r="M219" s="213"/>
      <c r="N219" s="214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144</v>
      </c>
      <c r="AU219" s="18" t="s">
        <v>86</v>
      </c>
    </row>
    <row r="220" s="2" customFormat="1">
      <c r="A220" s="39"/>
      <c r="B220" s="40"/>
      <c r="C220" s="41"/>
      <c r="D220" s="238" t="s">
        <v>191</v>
      </c>
      <c r="E220" s="41"/>
      <c r="F220" s="239" t="s">
        <v>391</v>
      </c>
      <c r="G220" s="41"/>
      <c r="H220" s="41"/>
      <c r="I220" s="212"/>
      <c r="J220" s="41"/>
      <c r="K220" s="41"/>
      <c r="L220" s="45"/>
      <c r="M220" s="213"/>
      <c r="N220" s="214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191</v>
      </c>
      <c r="AU220" s="18" t="s">
        <v>86</v>
      </c>
    </row>
    <row r="221" s="12" customFormat="1">
      <c r="A221" s="12"/>
      <c r="B221" s="215"/>
      <c r="C221" s="216"/>
      <c r="D221" s="210" t="s">
        <v>145</v>
      </c>
      <c r="E221" s="217" t="s">
        <v>19</v>
      </c>
      <c r="F221" s="218" t="s">
        <v>1011</v>
      </c>
      <c r="G221" s="216"/>
      <c r="H221" s="219">
        <v>155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25" t="s">
        <v>145</v>
      </c>
      <c r="AU221" s="225" t="s">
        <v>86</v>
      </c>
      <c r="AV221" s="12" t="s">
        <v>86</v>
      </c>
      <c r="AW221" s="12" t="s">
        <v>37</v>
      </c>
      <c r="AX221" s="12" t="s">
        <v>84</v>
      </c>
      <c r="AY221" s="225" t="s">
        <v>137</v>
      </c>
    </row>
    <row r="222" s="11" customFormat="1" ht="22.8" customHeight="1">
      <c r="A222" s="11"/>
      <c r="B222" s="183"/>
      <c r="C222" s="184"/>
      <c r="D222" s="185" t="s">
        <v>75</v>
      </c>
      <c r="E222" s="236" t="s">
        <v>136</v>
      </c>
      <c r="F222" s="236" t="s">
        <v>393</v>
      </c>
      <c r="G222" s="184"/>
      <c r="H222" s="184"/>
      <c r="I222" s="187"/>
      <c r="J222" s="237">
        <f>BK222</f>
        <v>0</v>
      </c>
      <c r="K222" s="184"/>
      <c r="L222" s="189"/>
      <c r="M222" s="190"/>
      <c r="N222" s="191"/>
      <c r="O222" s="191"/>
      <c r="P222" s="192">
        <f>SUM(P223:P274)</f>
        <v>0</v>
      </c>
      <c r="Q222" s="191"/>
      <c r="R222" s="192">
        <f>SUM(R223:R274)</f>
        <v>34.572575</v>
      </c>
      <c r="S222" s="191"/>
      <c r="T222" s="193">
        <f>SUM(T223:T274)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194" t="s">
        <v>84</v>
      </c>
      <c r="AT222" s="195" t="s">
        <v>75</v>
      </c>
      <c r="AU222" s="195" t="s">
        <v>84</v>
      </c>
      <c r="AY222" s="194" t="s">
        <v>137</v>
      </c>
      <c r="BK222" s="196">
        <f>SUM(BK223:BK274)</f>
        <v>0</v>
      </c>
    </row>
    <row r="223" s="2" customFormat="1" ht="16.5" customHeight="1">
      <c r="A223" s="39"/>
      <c r="B223" s="40"/>
      <c r="C223" s="197" t="s">
        <v>408</v>
      </c>
      <c r="D223" s="197" t="s">
        <v>138</v>
      </c>
      <c r="E223" s="198" t="s">
        <v>402</v>
      </c>
      <c r="F223" s="199" t="s">
        <v>403</v>
      </c>
      <c r="G223" s="200" t="s">
        <v>233</v>
      </c>
      <c r="H223" s="201">
        <v>155</v>
      </c>
      <c r="I223" s="202"/>
      <c r="J223" s="203">
        <f>ROUND(I223*H223,2)</f>
        <v>0</v>
      </c>
      <c r="K223" s="199" t="s">
        <v>188</v>
      </c>
      <c r="L223" s="45"/>
      <c r="M223" s="204" t="s">
        <v>19</v>
      </c>
      <c r="N223" s="205" t="s">
        <v>47</v>
      </c>
      <c r="O223" s="85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8" t="s">
        <v>340</v>
      </c>
      <c r="AT223" s="208" t="s">
        <v>138</v>
      </c>
      <c r="AU223" s="208" t="s">
        <v>86</v>
      </c>
      <c r="AY223" s="18" t="s">
        <v>137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8" t="s">
        <v>84</v>
      </c>
      <c r="BK223" s="209">
        <f>ROUND(I223*H223,2)</f>
        <v>0</v>
      </c>
      <c r="BL223" s="18" t="s">
        <v>340</v>
      </c>
      <c r="BM223" s="208" t="s">
        <v>1012</v>
      </c>
    </row>
    <row r="224" s="2" customFormat="1">
      <c r="A224" s="39"/>
      <c r="B224" s="40"/>
      <c r="C224" s="41"/>
      <c r="D224" s="210" t="s">
        <v>144</v>
      </c>
      <c r="E224" s="41"/>
      <c r="F224" s="211" t="s">
        <v>405</v>
      </c>
      <c r="G224" s="41"/>
      <c r="H224" s="41"/>
      <c r="I224" s="212"/>
      <c r="J224" s="41"/>
      <c r="K224" s="41"/>
      <c r="L224" s="45"/>
      <c r="M224" s="213"/>
      <c r="N224" s="214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144</v>
      </c>
      <c r="AU224" s="18" t="s">
        <v>86</v>
      </c>
    </row>
    <row r="225" s="2" customFormat="1">
      <c r="A225" s="39"/>
      <c r="B225" s="40"/>
      <c r="C225" s="41"/>
      <c r="D225" s="238" t="s">
        <v>191</v>
      </c>
      <c r="E225" s="41"/>
      <c r="F225" s="239" t="s">
        <v>406</v>
      </c>
      <c r="G225" s="41"/>
      <c r="H225" s="41"/>
      <c r="I225" s="212"/>
      <c r="J225" s="41"/>
      <c r="K225" s="41"/>
      <c r="L225" s="45"/>
      <c r="M225" s="213"/>
      <c r="N225" s="214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191</v>
      </c>
      <c r="AU225" s="18" t="s">
        <v>86</v>
      </c>
    </row>
    <row r="226" s="12" customFormat="1">
      <c r="A226" s="12"/>
      <c r="B226" s="215"/>
      <c r="C226" s="216"/>
      <c r="D226" s="210" t="s">
        <v>145</v>
      </c>
      <c r="E226" s="217" t="s">
        <v>19</v>
      </c>
      <c r="F226" s="218" t="s">
        <v>1013</v>
      </c>
      <c r="G226" s="216"/>
      <c r="H226" s="219">
        <v>155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25" t="s">
        <v>145</v>
      </c>
      <c r="AU226" s="225" t="s">
        <v>86</v>
      </c>
      <c r="AV226" s="12" t="s">
        <v>86</v>
      </c>
      <c r="AW226" s="12" t="s">
        <v>37</v>
      </c>
      <c r="AX226" s="12" t="s">
        <v>84</v>
      </c>
      <c r="AY226" s="225" t="s">
        <v>137</v>
      </c>
    </row>
    <row r="227" s="2" customFormat="1" ht="16.5" customHeight="1">
      <c r="A227" s="39"/>
      <c r="B227" s="40"/>
      <c r="C227" s="265" t="s">
        <v>415</v>
      </c>
      <c r="D227" s="265" t="s">
        <v>349</v>
      </c>
      <c r="E227" s="266" t="s">
        <v>416</v>
      </c>
      <c r="F227" s="267" t="s">
        <v>417</v>
      </c>
      <c r="G227" s="268" t="s">
        <v>233</v>
      </c>
      <c r="H227" s="269">
        <v>4.6349999999999998</v>
      </c>
      <c r="I227" s="270"/>
      <c r="J227" s="271">
        <f>ROUND(I227*H227,2)</f>
        <v>0</v>
      </c>
      <c r="K227" s="267" t="s">
        <v>188</v>
      </c>
      <c r="L227" s="272"/>
      <c r="M227" s="273" t="s">
        <v>19</v>
      </c>
      <c r="N227" s="274" t="s">
        <v>47</v>
      </c>
      <c r="O227" s="85"/>
      <c r="P227" s="206">
        <f>O227*H227</f>
        <v>0</v>
      </c>
      <c r="Q227" s="206">
        <v>0.13100000000000001</v>
      </c>
      <c r="R227" s="206">
        <f>Q227*H227</f>
        <v>0.60718499999999997</v>
      </c>
      <c r="S227" s="206">
        <v>0</v>
      </c>
      <c r="T227" s="20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08" t="s">
        <v>278</v>
      </c>
      <c r="AT227" s="208" t="s">
        <v>349</v>
      </c>
      <c r="AU227" s="208" t="s">
        <v>86</v>
      </c>
      <c r="AY227" s="18" t="s">
        <v>137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8" t="s">
        <v>84</v>
      </c>
      <c r="BK227" s="209">
        <f>ROUND(I227*H227,2)</f>
        <v>0</v>
      </c>
      <c r="BL227" s="18" t="s">
        <v>156</v>
      </c>
      <c r="BM227" s="208" t="s">
        <v>1014</v>
      </c>
    </row>
    <row r="228" s="2" customFormat="1">
      <c r="A228" s="39"/>
      <c r="B228" s="40"/>
      <c r="C228" s="41"/>
      <c r="D228" s="210" t="s">
        <v>144</v>
      </c>
      <c r="E228" s="41"/>
      <c r="F228" s="211" t="s">
        <v>417</v>
      </c>
      <c r="G228" s="41"/>
      <c r="H228" s="41"/>
      <c r="I228" s="212"/>
      <c r="J228" s="41"/>
      <c r="K228" s="41"/>
      <c r="L228" s="45"/>
      <c r="M228" s="213"/>
      <c r="N228" s="214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144</v>
      </c>
      <c r="AU228" s="18" t="s">
        <v>86</v>
      </c>
    </row>
    <row r="229" s="15" customFormat="1">
      <c r="A229" s="15"/>
      <c r="B229" s="255"/>
      <c r="C229" s="256"/>
      <c r="D229" s="210" t="s">
        <v>145</v>
      </c>
      <c r="E229" s="257" t="s">
        <v>19</v>
      </c>
      <c r="F229" s="258" t="s">
        <v>419</v>
      </c>
      <c r="G229" s="256"/>
      <c r="H229" s="257" t="s">
        <v>19</v>
      </c>
      <c r="I229" s="259"/>
      <c r="J229" s="256"/>
      <c r="K229" s="256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145</v>
      </c>
      <c r="AU229" s="264" t="s">
        <v>86</v>
      </c>
      <c r="AV229" s="15" t="s">
        <v>84</v>
      </c>
      <c r="AW229" s="15" t="s">
        <v>37</v>
      </c>
      <c r="AX229" s="15" t="s">
        <v>76</v>
      </c>
      <c r="AY229" s="264" t="s">
        <v>137</v>
      </c>
    </row>
    <row r="230" s="12" customFormat="1">
      <c r="A230" s="12"/>
      <c r="B230" s="215"/>
      <c r="C230" s="216"/>
      <c r="D230" s="210" t="s">
        <v>145</v>
      </c>
      <c r="E230" s="217" t="s">
        <v>19</v>
      </c>
      <c r="F230" s="218" t="s">
        <v>824</v>
      </c>
      <c r="G230" s="216"/>
      <c r="H230" s="219">
        <v>4.6349999999999998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25" t="s">
        <v>145</v>
      </c>
      <c r="AU230" s="225" t="s">
        <v>86</v>
      </c>
      <c r="AV230" s="12" t="s">
        <v>86</v>
      </c>
      <c r="AW230" s="12" t="s">
        <v>37</v>
      </c>
      <c r="AX230" s="12" t="s">
        <v>84</v>
      </c>
      <c r="AY230" s="225" t="s">
        <v>137</v>
      </c>
    </row>
    <row r="231" s="2" customFormat="1" ht="16.5" customHeight="1">
      <c r="A231" s="39"/>
      <c r="B231" s="40"/>
      <c r="C231" s="197" t="s">
        <v>421</v>
      </c>
      <c r="D231" s="197" t="s">
        <v>138</v>
      </c>
      <c r="E231" s="198" t="s">
        <v>1015</v>
      </c>
      <c r="F231" s="199" t="s">
        <v>1016</v>
      </c>
      <c r="G231" s="200" t="s">
        <v>233</v>
      </c>
      <c r="H231" s="201">
        <v>1</v>
      </c>
      <c r="I231" s="202"/>
      <c r="J231" s="203">
        <f>ROUND(I231*H231,2)</f>
        <v>0</v>
      </c>
      <c r="K231" s="199" t="s">
        <v>188</v>
      </c>
      <c r="L231" s="45"/>
      <c r="M231" s="204" t="s">
        <v>19</v>
      </c>
      <c r="N231" s="205" t="s">
        <v>47</v>
      </c>
      <c r="O231" s="85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08" t="s">
        <v>340</v>
      </c>
      <c r="AT231" s="208" t="s">
        <v>138</v>
      </c>
      <c r="AU231" s="208" t="s">
        <v>86</v>
      </c>
      <c r="AY231" s="18" t="s">
        <v>137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8" t="s">
        <v>84</v>
      </c>
      <c r="BK231" s="209">
        <f>ROUND(I231*H231,2)</f>
        <v>0</v>
      </c>
      <c r="BL231" s="18" t="s">
        <v>340</v>
      </c>
      <c r="BM231" s="208" t="s">
        <v>1017</v>
      </c>
    </row>
    <row r="232" s="2" customFormat="1">
      <c r="A232" s="39"/>
      <c r="B232" s="40"/>
      <c r="C232" s="41"/>
      <c r="D232" s="210" t="s">
        <v>144</v>
      </c>
      <c r="E232" s="41"/>
      <c r="F232" s="211" t="s">
        <v>1018</v>
      </c>
      <c r="G232" s="41"/>
      <c r="H232" s="41"/>
      <c r="I232" s="212"/>
      <c r="J232" s="41"/>
      <c r="K232" s="41"/>
      <c r="L232" s="45"/>
      <c r="M232" s="213"/>
      <c r="N232" s="214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144</v>
      </c>
      <c r="AU232" s="18" t="s">
        <v>86</v>
      </c>
    </row>
    <row r="233" s="2" customFormat="1">
      <c r="A233" s="39"/>
      <c r="B233" s="40"/>
      <c r="C233" s="41"/>
      <c r="D233" s="238" t="s">
        <v>191</v>
      </c>
      <c r="E233" s="41"/>
      <c r="F233" s="239" t="s">
        <v>1019</v>
      </c>
      <c r="G233" s="41"/>
      <c r="H233" s="41"/>
      <c r="I233" s="212"/>
      <c r="J233" s="41"/>
      <c r="K233" s="41"/>
      <c r="L233" s="45"/>
      <c r="M233" s="213"/>
      <c r="N233" s="214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191</v>
      </c>
      <c r="AU233" s="18" t="s">
        <v>86</v>
      </c>
    </row>
    <row r="234" s="12" customFormat="1">
      <c r="A234" s="12"/>
      <c r="B234" s="215"/>
      <c r="C234" s="216"/>
      <c r="D234" s="210" t="s">
        <v>145</v>
      </c>
      <c r="E234" s="217" t="s">
        <v>19</v>
      </c>
      <c r="F234" s="218" t="s">
        <v>1020</v>
      </c>
      <c r="G234" s="216"/>
      <c r="H234" s="219">
        <v>1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25" t="s">
        <v>145</v>
      </c>
      <c r="AU234" s="225" t="s">
        <v>86</v>
      </c>
      <c r="AV234" s="12" t="s">
        <v>86</v>
      </c>
      <c r="AW234" s="12" t="s">
        <v>37</v>
      </c>
      <c r="AX234" s="12" t="s">
        <v>84</v>
      </c>
      <c r="AY234" s="225" t="s">
        <v>137</v>
      </c>
    </row>
    <row r="235" s="2" customFormat="1" ht="16.5" customHeight="1">
      <c r="A235" s="39"/>
      <c r="B235" s="40"/>
      <c r="C235" s="265" t="s">
        <v>427</v>
      </c>
      <c r="D235" s="265" t="s">
        <v>349</v>
      </c>
      <c r="E235" s="266" t="s">
        <v>422</v>
      </c>
      <c r="F235" s="267" t="s">
        <v>423</v>
      </c>
      <c r="G235" s="268" t="s">
        <v>233</v>
      </c>
      <c r="H235" s="269">
        <v>119.18000000000001</v>
      </c>
      <c r="I235" s="270"/>
      <c r="J235" s="271">
        <f>ROUND(I235*H235,2)</f>
        <v>0</v>
      </c>
      <c r="K235" s="267" t="s">
        <v>188</v>
      </c>
      <c r="L235" s="272"/>
      <c r="M235" s="273" t="s">
        <v>19</v>
      </c>
      <c r="N235" s="274" t="s">
        <v>47</v>
      </c>
      <c r="O235" s="85"/>
      <c r="P235" s="206">
        <f>O235*H235</f>
        <v>0</v>
      </c>
      <c r="Q235" s="206">
        <v>0.13100000000000001</v>
      </c>
      <c r="R235" s="206">
        <f>Q235*H235</f>
        <v>15.612580000000001</v>
      </c>
      <c r="S235" s="206">
        <v>0</v>
      </c>
      <c r="T235" s="20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8" t="s">
        <v>278</v>
      </c>
      <c r="AT235" s="208" t="s">
        <v>349</v>
      </c>
      <c r="AU235" s="208" t="s">
        <v>86</v>
      </c>
      <c r="AY235" s="18" t="s">
        <v>137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8" t="s">
        <v>84</v>
      </c>
      <c r="BK235" s="209">
        <f>ROUND(I235*H235,2)</f>
        <v>0</v>
      </c>
      <c r="BL235" s="18" t="s">
        <v>156</v>
      </c>
      <c r="BM235" s="208" t="s">
        <v>1021</v>
      </c>
    </row>
    <row r="236" s="2" customFormat="1">
      <c r="A236" s="39"/>
      <c r="B236" s="40"/>
      <c r="C236" s="41"/>
      <c r="D236" s="210" t="s">
        <v>144</v>
      </c>
      <c r="E236" s="41"/>
      <c r="F236" s="211" t="s">
        <v>423</v>
      </c>
      <c r="G236" s="41"/>
      <c r="H236" s="41"/>
      <c r="I236" s="212"/>
      <c r="J236" s="41"/>
      <c r="K236" s="41"/>
      <c r="L236" s="45"/>
      <c r="M236" s="213"/>
      <c r="N236" s="214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144</v>
      </c>
      <c r="AU236" s="18" t="s">
        <v>86</v>
      </c>
    </row>
    <row r="237" s="15" customFormat="1">
      <c r="A237" s="15"/>
      <c r="B237" s="255"/>
      <c r="C237" s="256"/>
      <c r="D237" s="210" t="s">
        <v>145</v>
      </c>
      <c r="E237" s="257" t="s">
        <v>19</v>
      </c>
      <c r="F237" s="258" t="s">
        <v>425</v>
      </c>
      <c r="G237" s="256"/>
      <c r="H237" s="257" t="s">
        <v>19</v>
      </c>
      <c r="I237" s="259"/>
      <c r="J237" s="256"/>
      <c r="K237" s="256"/>
      <c r="L237" s="260"/>
      <c r="M237" s="261"/>
      <c r="N237" s="262"/>
      <c r="O237" s="262"/>
      <c r="P237" s="262"/>
      <c r="Q237" s="262"/>
      <c r="R237" s="262"/>
      <c r="S237" s="262"/>
      <c r="T237" s="26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4" t="s">
        <v>145</v>
      </c>
      <c r="AU237" s="264" t="s">
        <v>86</v>
      </c>
      <c r="AV237" s="15" t="s">
        <v>84</v>
      </c>
      <c r="AW237" s="15" t="s">
        <v>37</v>
      </c>
      <c r="AX237" s="15" t="s">
        <v>76</v>
      </c>
      <c r="AY237" s="264" t="s">
        <v>137</v>
      </c>
    </row>
    <row r="238" s="12" customFormat="1">
      <c r="A238" s="12"/>
      <c r="B238" s="215"/>
      <c r="C238" s="216"/>
      <c r="D238" s="210" t="s">
        <v>145</v>
      </c>
      <c r="E238" s="217" t="s">
        <v>19</v>
      </c>
      <c r="F238" s="218" t="s">
        <v>1022</v>
      </c>
      <c r="G238" s="216"/>
      <c r="H238" s="219">
        <v>119.18000000000001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5" t="s">
        <v>145</v>
      </c>
      <c r="AU238" s="225" t="s">
        <v>86</v>
      </c>
      <c r="AV238" s="12" t="s">
        <v>86</v>
      </c>
      <c r="AW238" s="12" t="s">
        <v>37</v>
      </c>
      <c r="AX238" s="12" t="s">
        <v>84</v>
      </c>
      <c r="AY238" s="225" t="s">
        <v>137</v>
      </c>
    </row>
    <row r="239" s="2" customFormat="1" ht="16.5" customHeight="1">
      <c r="A239" s="39"/>
      <c r="B239" s="40"/>
      <c r="C239" s="265" t="s">
        <v>432</v>
      </c>
      <c r="D239" s="265" t="s">
        <v>349</v>
      </c>
      <c r="E239" s="266" t="s">
        <v>428</v>
      </c>
      <c r="F239" s="267" t="s">
        <v>429</v>
      </c>
      <c r="G239" s="268" t="s">
        <v>233</v>
      </c>
      <c r="H239" s="269">
        <v>11</v>
      </c>
      <c r="I239" s="270"/>
      <c r="J239" s="271">
        <f>ROUND(I239*H239,2)</f>
        <v>0</v>
      </c>
      <c r="K239" s="267" t="s">
        <v>19</v>
      </c>
      <c r="L239" s="272"/>
      <c r="M239" s="273" t="s">
        <v>19</v>
      </c>
      <c r="N239" s="274" t="s">
        <v>47</v>
      </c>
      <c r="O239" s="85"/>
      <c r="P239" s="206">
        <f>O239*H239</f>
        <v>0</v>
      </c>
      <c r="Q239" s="206">
        <v>0.13100000000000001</v>
      </c>
      <c r="R239" s="206">
        <f>Q239*H239</f>
        <v>1.4410000000000001</v>
      </c>
      <c r="S239" s="206">
        <v>0</v>
      </c>
      <c r="T239" s="20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8" t="s">
        <v>278</v>
      </c>
      <c r="AT239" s="208" t="s">
        <v>349</v>
      </c>
      <c r="AU239" s="208" t="s">
        <v>86</v>
      </c>
      <c r="AY239" s="18" t="s">
        <v>137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8" t="s">
        <v>84</v>
      </c>
      <c r="BK239" s="209">
        <f>ROUND(I239*H239,2)</f>
        <v>0</v>
      </c>
      <c r="BL239" s="18" t="s">
        <v>156</v>
      </c>
      <c r="BM239" s="208" t="s">
        <v>1023</v>
      </c>
    </row>
    <row r="240" s="2" customFormat="1">
      <c r="A240" s="39"/>
      <c r="B240" s="40"/>
      <c r="C240" s="41"/>
      <c r="D240" s="210" t="s">
        <v>144</v>
      </c>
      <c r="E240" s="41"/>
      <c r="F240" s="211" t="s">
        <v>429</v>
      </c>
      <c r="G240" s="41"/>
      <c r="H240" s="41"/>
      <c r="I240" s="212"/>
      <c r="J240" s="41"/>
      <c r="K240" s="41"/>
      <c r="L240" s="45"/>
      <c r="M240" s="213"/>
      <c r="N240" s="214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144</v>
      </c>
      <c r="AU240" s="18" t="s">
        <v>86</v>
      </c>
    </row>
    <row r="241" s="15" customFormat="1">
      <c r="A241" s="15"/>
      <c r="B241" s="255"/>
      <c r="C241" s="256"/>
      <c r="D241" s="210" t="s">
        <v>145</v>
      </c>
      <c r="E241" s="257" t="s">
        <v>19</v>
      </c>
      <c r="F241" s="258" t="s">
        <v>431</v>
      </c>
      <c r="G241" s="256"/>
      <c r="H241" s="257" t="s">
        <v>19</v>
      </c>
      <c r="I241" s="259"/>
      <c r="J241" s="256"/>
      <c r="K241" s="256"/>
      <c r="L241" s="260"/>
      <c r="M241" s="261"/>
      <c r="N241" s="262"/>
      <c r="O241" s="262"/>
      <c r="P241" s="262"/>
      <c r="Q241" s="262"/>
      <c r="R241" s="262"/>
      <c r="S241" s="262"/>
      <c r="T241" s="26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4" t="s">
        <v>145</v>
      </c>
      <c r="AU241" s="264" t="s">
        <v>86</v>
      </c>
      <c r="AV241" s="15" t="s">
        <v>84</v>
      </c>
      <c r="AW241" s="15" t="s">
        <v>37</v>
      </c>
      <c r="AX241" s="15" t="s">
        <v>76</v>
      </c>
      <c r="AY241" s="264" t="s">
        <v>137</v>
      </c>
    </row>
    <row r="242" s="12" customFormat="1">
      <c r="A242" s="12"/>
      <c r="B242" s="215"/>
      <c r="C242" s="216"/>
      <c r="D242" s="210" t="s">
        <v>145</v>
      </c>
      <c r="E242" s="217" t="s">
        <v>19</v>
      </c>
      <c r="F242" s="218" t="s">
        <v>304</v>
      </c>
      <c r="G242" s="216"/>
      <c r="H242" s="219">
        <v>11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25" t="s">
        <v>145</v>
      </c>
      <c r="AU242" s="225" t="s">
        <v>86</v>
      </c>
      <c r="AV242" s="12" t="s">
        <v>86</v>
      </c>
      <c r="AW242" s="12" t="s">
        <v>37</v>
      </c>
      <c r="AX242" s="12" t="s">
        <v>84</v>
      </c>
      <c r="AY242" s="225" t="s">
        <v>137</v>
      </c>
    </row>
    <row r="243" s="2" customFormat="1" ht="16.5" customHeight="1">
      <c r="A243" s="39"/>
      <c r="B243" s="40"/>
      <c r="C243" s="265" t="s">
        <v>438</v>
      </c>
      <c r="D243" s="265" t="s">
        <v>349</v>
      </c>
      <c r="E243" s="266" t="s">
        <v>433</v>
      </c>
      <c r="F243" s="267" t="s">
        <v>434</v>
      </c>
      <c r="G243" s="268" t="s">
        <v>233</v>
      </c>
      <c r="H243" s="269">
        <v>14.42</v>
      </c>
      <c r="I243" s="270"/>
      <c r="J243" s="271">
        <f>ROUND(I243*H243,2)</f>
        <v>0</v>
      </c>
      <c r="K243" s="267" t="s">
        <v>188</v>
      </c>
      <c r="L243" s="272"/>
      <c r="M243" s="273" t="s">
        <v>19</v>
      </c>
      <c r="N243" s="274" t="s">
        <v>47</v>
      </c>
      <c r="O243" s="85"/>
      <c r="P243" s="206">
        <f>O243*H243</f>
        <v>0</v>
      </c>
      <c r="Q243" s="206">
        <v>0.13100000000000001</v>
      </c>
      <c r="R243" s="206">
        <f>Q243*H243</f>
        <v>1.8890200000000001</v>
      </c>
      <c r="S243" s="206">
        <v>0</v>
      </c>
      <c r="T243" s="20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8" t="s">
        <v>278</v>
      </c>
      <c r="AT243" s="208" t="s">
        <v>349</v>
      </c>
      <c r="AU243" s="208" t="s">
        <v>86</v>
      </c>
      <c r="AY243" s="18" t="s">
        <v>137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8" t="s">
        <v>84</v>
      </c>
      <c r="BK243" s="209">
        <f>ROUND(I243*H243,2)</f>
        <v>0</v>
      </c>
      <c r="BL243" s="18" t="s">
        <v>156</v>
      </c>
      <c r="BM243" s="208" t="s">
        <v>1024</v>
      </c>
    </row>
    <row r="244" s="2" customFormat="1">
      <c r="A244" s="39"/>
      <c r="B244" s="40"/>
      <c r="C244" s="41"/>
      <c r="D244" s="210" t="s">
        <v>144</v>
      </c>
      <c r="E244" s="41"/>
      <c r="F244" s="211" t="s">
        <v>434</v>
      </c>
      <c r="G244" s="41"/>
      <c r="H244" s="41"/>
      <c r="I244" s="212"/>
      <c r="J244" s="41"/>
      <c r="K244" s="41"/>
      <c r="L244" s="45"/>
      <c r="M244" s="213"/>
      <c r="N244" s="214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144</v>
      </c>
      <c r="AU244" s="18" t="s">
        <v>86</v>
      </c>
    </row>
    <row r="245" s="12" customFormat="1">
      <c r="A245" s="12"/>
      <c r="B245" s="215"/>
      <c r="C245" s="216"/>
      <c r="D245" s="210" t="s">
        <v>145</v>
      </c>
      <c r="E245" s="217" t="s">
        <v>19</v>
      </c>
      <c r="F245" s="218" t="s">
        <v>436</v>
      </c>
      <c r="G245" s="216"/>
      <c r="H245" s="219">
        <v>35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5" t="s">
        <v>145</v>
      </c>
      <c r="AU245" s="225" t="s">
        <v>86</v>
      </c>
      <c r="AV245" s="12" t="s">
        <v>86</v>
      </c>
      <c r="AW245" s="12" t="s">
        <v>37</v>
      </c>
      <c r="AX245" s="12" t="s">
        <v>76</v>
      </c>
      <c r="AY245" s="225" t="s">
        <v>137</v>
      </c>
    </row>
    <row r="246" s="12" customFormat="1">
      <c r="A246" s="12"/>
      <c r="B246" s="215"/>
      <c r="C246" s="216"/>
      <c r="D246" s="210" t="s">
        <v>145</v>
      </c>
      <c r="E246" s="217" t="s">
        <v>19</v>
      </c>
      <c r="F246" s="218" t="s">
        <v>1025</v>
      </c>
      <c r="G246" s="216"/>
      <c r="H246" s="219">
        <v>14.42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25" t="s">
        <v>145</v>
      </c>
      <c r="AU246" s="225" t="s">
        <v>86</v>
      </c>
      <c r="AV246" s="12" t="s">
        <v>86</v>
      </c>
      <c r="AW246" s="12" t="s">
        <v>37</v>
      </c>
      <c r="AX246" s="12" t="s">
        <v>84</v>
      </c>
      <c r="AY246" s="225" t="s">
        <v>137</v>
      </c>
    </row>
    <row r="247" s="2" customFormat="1" ht="16.5" customHeight="1">
      <c r="A247" s="39"/>
      <c r="B247" s="40"/>
      <c r="C247" s="197" t="s">
        <v>449</v>
      </c>
      <c r="D247" s="197" t="s">
        <v>138</v>
      </c>
      <c r="E247" s="198" t="s">
        <v>439</v>
      </c>
      <c r="F247" s="199" t="s">
        <v>440</v>
      </c>
      <c r="G247" s="200" t="s">
        <v>233</v>
      </c>
      <c r="H247" s="201">
        <v>147.5</v>
      </c>
      <c r="I247" s="202"/>
      <c r="J247" s="203">
        <f>ROUND(I247*H247,2)</f>
        <v>0</v>
      </c>
      <c r="K247" s="199" t="s">
        <v>188</v>
      </c>
      <c r="L247" s="45"/>
      <c r="M247" s="204" t="s">
        <v>19</v>
      </c>
      <c r="N247" s="205" t="s">
        <v>47</v>
      </c>
      <c r="O247" s="85"/>
      <c r="P247" s="206">
        <f>O247*H247</f>
        <v>0</v>
      </c>
      <c r="Q247" s="206">
        <v>0.089219999999999994</v>
      </c>
      <c r="R247" s="206">
        <f>Q247*H247</f>
        <v>13.159949999999999</v>
      </c>
      <c r="S247" s="206">
        <v>0</v>
      </c>
      <c r="T247" s="20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08" t="s">
        <v>156</v>
      </c>
      <c r="AT247" s="208" t="s">
        <v>138</v>
      </c>
      <c r="AU247" s="208" t="s">
        <v>86</v>
      </c>
      <c r="AY247" s="18" t="s">
        <v>137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8" t="s">
        <v>84</v>
      </c>
      <c r="BK247" s="209">
        <f>ROUND(I247*H247,2)</f>
        <v>0</v>
      </c>
      <c r="BL247" s="18" t="s">
        <v>156</v>
      </c>
      <c r="BM247" s="208" t="s">
        <v>1026</v>
      </c>
    </row>
    <row r="248" s="2" customFormat="1">
      <c r="A248" s="39"/>
      <c r="B248" s="40"/>
      <c r="C248" s="41"/>
      <c r="D248" s="210" t="s">
        <v>144</v>
      </c>
      <c r="E248" s="41"/>
      <c r="F248" s="211" t="s">
        <v>442</v>
      </c>
      <c r="G248" s="41"/>
      <c r="H248" s="41"/>
      <c r="I248" s="212"/>
      <c r="J248" s="41"/>
      <c r="K248" s="41"/>
      <c r="L248" s="45"/>
      <c r="M248" s="213"/>
      <c r="N248" s="214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144</v>
      </c>
      <c r="AU248" s="18" t="s">
        <v>86</v>
      </c>
    </row>
    <row r="249" s="2" customFormat="1">
      <c r="A249" s="39"/>
      <c r="B249" s="40"/>
      <c r="C249" s="41"/>
      <c r="D249" s="238" t="s">
        <v>191</v>
      </c>
      <c r="E249" s="41"/>
      <c r="F249" s="239" t="s">
        <v>443</v>
      </c>
      <c r="G249" s="41"/>
      <c r="H249" s="41"/>
      <c r="I249" s="212"/>
      <c r="J249" s="41"/>
      <c r="K249" s="41"/>
      <c r="L249" s="45"/>
      <c r="M249" s="213"/>
      <c r="N249" s="214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191</v>
      </c>
      <c r="AU249" s="18" t="s">
        <v>86</v>
      </c>
    </row>
    <row r="250" s="12" customFormat="1">
      <c r="A250" s="12"/>
      <c r="B250" s="215"/>
      <c r="C250" s="216"/>
      <c r="D250" s="210" t="s">
        <v>145</v>
      </c>
      <c r="E250" s="217" t="s">
        <v>19</v>
      </c>
      <c r="F250" s="218" t="s">
        <v>1027</v>
      </c>
      <c r="G250" s="216"/>
      <c r="H250" s="219">
        <v>4.5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25" t="s">
        <v>145</v>
      </c>
      <c r="AU250" s="225" t="s">
        <v>86</v>
      </c>
      <c r="AV250" s="12" t="s">
        <v>86</v>
      </c>
      <c r="AW250" s="12" t="s">
        <v>37</v>
      </c>
      <c r="AX250" s="12" t="s">
        <v>76</v>
      </c>
      <c r="AY250" s="225" t="s">
        <v>137</v>
      </c>
    </row>
    <row r="251" s="12" customFormat="1">
      <c r="A251" s="12"/>
      <c r="B251" s="215"/>
      <c r="C251" s="216"/>
      <c r="D251" s="210" t="s">
        <v>145</v>
      </c>
      <c r="E251" s="217" t="s">
        <v>19</v>
      </c>
      <c r="F251" s="218" t="s">
        <v>1028</v>
      </c>
      <c r="G251" s="216"/>
      <c r="H251" s="219">
        <v>11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5" t="s">
        <v>145</v>
      </c>
      <c r="AU251" s="225" t="s">
        <v>86</v>
      </c>
      <c r="AV251" s="12" t="s">
        <v>86</v>
      </c>
      <c r="AW251" s="12" t="s">
        <v>37</v>
      </c>
      <c r="AX251" s="12" t="s">
        <v>76</v>
      </c>
      <c r="AY251" s="225" t="s">
        <v>137</v>
      </c>
    </row>
    <row r="252" s="12" customFormat="1">
      <c r="A252" s="12"/>
      <c r="B252" s="215"/>
      <c r="C252" s="216"/>
      <c r="D252" s="210" t="s">
        <v>145</v>
      </c>
      <c r="E252" s="217" t="s">
        <v>19</v>
      </c>
      <c r="F252" s="218" t="s">
        <v>1029</v>
      </c>
      <c r="G252" s="216"/>
      <c r="H252" s="219">
        <v>118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25" t="s">
        <v>145</v>
      </c>
      <c r="AU252" s="225" t="s">
        <v>86</v>
      </c>
      <c r="AV252" s="12" t="s">
        <v>86</v>
      </c>
      <c r="AW252" s="12" t="s">
        <v>37</v>
      </c>
      <c r="AX252" s="12" t="s">
        <v>76</v>
      </c>
      <c r="AY252" s="225" t="s">
        <v>137</v>
      </c>
    </row>
    <row r="253" s="12" customFormat="1">
      <c r="A253" s="12"/>
      <c r="B253" s="215"/>
      <c r="C253" s="216"/>
      <c r="D253" s="210" t="s">
        <v>145</v>
      </c>
      <c r="E253" s="217" t="s">
        <v>19</v>
      </c>
      <c r="F253" s="218" t="s">
        <v>1030</v>
      </c>
      <c r="G253" s="216"/>
      <c r="H253" s="219">
        <v>14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5" t="s">
        <v>145</v>
      </c>
      <c r="AU253" s="225" t="s">
        <v>86</v>
      </c>
      <c r="AV253" s="12" t="s">
        <v>86</v>
      </c>
      <c r="AW253" s="12" t="s">
        <v>37</v>
      </c>
      <c r="AX253" s="12" t="s">
        <v>76</v>
      </c>
      <c r="AY253" s="225" t="s">
        <v>137</v>
      </c>
    </row>
    <row r="254" s="14" customFormat="1">
      <c r="A254" s="14"/>
      <c r="B254" s="244"/>
      <c r="C254" s="245"/>
      <c r="D254" s="210" t="s">
        <v>145</v>
      </c>
      <c r="E254" s="246" t="s">
        <v>19</v>
      </c>
      <c r="F254" s="247" t="s">
        <v>257</v>
      </c>
      <c r="G254" s="245"/>
      <c r="H254" s="248">
        <v>147.5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145</v>
      </c>
      <c r="AU254" s="254" t="s">
        <v>86</v>
      </c>
      <c r="AV254" s="14" t="s">
        <v>156</v>
      </c>
      <c r="AW254" s="14" t="s">
        <v>37</v>
      </c>
      <c r="AX254" s="14" t="s">
        <v>84</v>
      </c>
      <c r="AY254" s="254" t="s">
        <v>137</v>
      </c>
    </row>
    <row r="255" s="2" customFormat="1" ht="16.5" customHeight="1">
      <c r="A255" s="39"/>
      <c r="B255" s="40"/>
      <c r="C255" s="265" t="s">
        <v>455</v>
      </c>
      <c r="D255" s="265" t="s">
        <v>349</v>
      </c>
      <c r="E255" s="266" t="s">
        <v>469</v>
      </c>
      <c r="F255" s="267" t="s">
        <v>470</v>
      </c>
      <c r="G255" s="268" t="s">
        <v>233</v>
      </c>
      <c r="H255" s="269">
        <v>7.21</v>
      </c>
      <c r="I255" s="270"/>
      <c r="J255" s="271">
        <f>ROUND(I255*H255,2)</f>
        <v>0</v>
      </c>
      <c r="K255" s="267" t="s">
        <v>19</v>
      </c>
      <c r="L255" s="272"/>
      <c r="M255" s="273" t="s">
        <v>19</v>
      </c>
      <c r="N255" s="274" t="s">
        <v>47</v>
      </c>
      <c r="O255" s="85"/>
      <c r="P255" s="206">
        <f>O255*H255</f>
        <v>0</v>
      </c>
      <c r="Q255" s="206">
        <v>0.14999999999999999</v>
      </c>
      <c r="R255" s="206">
        <f>Q255*H255</f>
        <v>1.0814999999999999</v>
      </c>
      <c r="S255" s="206">
        <v>0</v>
      </c>
      <c r="T255" s="20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08" t="s">
        <v>278</v>
      </c>
      <c r="AT255" s="208" t="s">
        <v>349</v>
      </c>
      <c r="AU255" s="208" t="s">
        <v>86</v>
      </c>
      <c r="AY255" s="18" t="s">
        <v>137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8" t="s">
        <v>84</v>
      </c>
      <c r="BK255" s="209">
        <f>ROUND(I255*H255,2)</f>
        <v>0</v>
      </c>
      <c r="BL255" s="18" t="s">
        <v>156</v>
      </c>
      <c r="BM255" s="208" t="s">
        <v>1031</v>
      </c>
    </row>
    <row r="256" s="2" customFormat="1">
      <c r="A256" s="39"/>
      <c r="B256" s="40"/>
      <c r="C256" s="41"/>
      <c r="D256" s="210" t="s">
        <v>144</v>
      </c>
      <c r="E256" s="41"/>
      <c r="F256" s="211" t="s">
        <v>470</v>
      </c>
      <c r="G256" s="41"/>
      <c r="H256" s="41"/>
      <c r="I256" s="212"/>
      <c r="J256" s="41"/>
      <c r="K256" s="41"/>
      <c r="L256" s="45"/>
      <c r="M256" s="213"/>
      <c r="N256" s="214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144</v>
      </c>
      <c r="AU256" s="18" t="s">
        <v>86</v>
      </c>
    </row>
    <row r="257" s="15" customFormat="1">
      <c r="A257" s="15"/>
      <c r="B257" s="255"/>
      <c r="C257" s="256"/>
      <c r="D257" s="210" t="s">
        <v>145</v>
      </c>
      <c r="E257" s="257" t="s">
        <v>19</v>
      </c>
      <c r="F257" s="258" t="s">
        <v>472</v>
      </c>
      <c r="G257" s="256"/>
      <c r="H257" s="257" t="s">
        <v>19</v>
      </c>
      <c r="I257" s="259"/>
      <c r="J257" s="256"/>
      <c r="K257" s="256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145</v>
      </c>
      <c r="AU257" s="264" t="s">
        <v>86</v>
      </c>
      <c r="AV257" s="15" t="s">
        <v>84</v>
      </c>
      <c r="AW257" s="15" t="s">
        <v>37</v>
      </c>
      <c r="AX257" s="15" t="s">
        <v>76</v>
      </c>
      <c r="AY257" s="264" t="s">
        <v>137</v>
      </c>
    </row>
    <row r="258" s="12" customFormat="1">
      <c r="A258" s="12"/>
      <c r="B258" s="215"/>
      <c r="C258" s="216"/>
      <c r="D258" s="210" t="s">
        <v>145</v>
      </c>
      <c r="E258" s="217" t="s">
        <v>19</v>
      </c>
      <c r="F258" s="218" t="s">
        <v>1032</v>
      </c>
      <c r="G258" s="216"/>
      <c r="H258" s="219">
        <v>7.21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25" t="s">
        <v>145</v>
      </c>
      <c r="AU258" s="225" t="s">
        <v>86</v>
      </c>
      <c r="AV258" s="12" t="s">
        <v>86</v>
      </c>
      <c r="AW258" s="12" t="s">
        <v>37</v>
      </c>
      <c r="AX258" s="12" t="s">
        <v>84</v>
      </c>
      <c r="AY258" s="225" t="s">
        <v>137</v>
      </c>
    </row>
    <row r="259" s="2" customFormat="1" ht="16.5" customHeight="1">
      <c r="A259" s="39"/>
      <c r="B259" s="40"/>
      <c r="C259" s="197" t="s">
        <v>461</v>
      </c>
      <c r="D259" s="197" t="s">
        <v>138</v>
      </c>
      <c r="E259" s="198" t="s">
        <v>475</v>
      </c>
      <c r="F259" s="199" t="s">
        <v>476</v>
      </c>
      <c r="G259" s="200" t="s">
        <v>233</v>
      </c>
      <c r="H259" s="201">
        <v>7</v>
      </c>
      <c r="I259" s="202"/>
      <c r="J259" s="203">
        <f>ROUND(I259*H259,2)</f>
        <v>0</v>
      </c>
      <c r="K259" s="199" t="s">
        <v>188</v>
      </c>
      <c r="L259" s="45"/>
      <c r="M259" s="204" t="s">
        <v>19</v>
      </c>
      <c r="N259" s="205" t="s">
        <v>47</v>
      </c>
      <c r="O259" s="85"/>
      <c r="P259" s="206">
        <f>O259*H259</f>
        <v>0</v>
      </c>
      <c r="Q259" s="206">
        <v>0.11162</v>
      </c>
      <c r="R259" s="206">
        <f>Q259*H259</f>
        <v>0.78133999999999992</v>
      </c>
      <c r="S259" s="206">
        <v>0</v>
      </c>
      <c r="T259" s="20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08" t="s">
        <v>156</v>
      </c>
      <c r="AT259" s="208" t="s">
        <v>138</v>
      </c>
      <c r="AU259" s="208" t="s">
        <v>86</v>
      </c>
      <c r="AY259" s="18" t="s">
        <v>137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8" t="s">
        <v>84</v>
      </c>
      <c r="BK259" s="209">
        <f>ROUND(I259*H259,2)</f>
        <v>0</v>
      </c>
      <c r="BL259" s="18" t="s">
        <v>156</v>
      </c>
      <c r="BM259" s="208" t="s">
        <v>1033</v>
      </c>
    </row>
    <row r="260" s="2" customFormat="1">
      <c r="A260" s="39"/>
      <c r="B260" s="40"/>
      <c r="C260" s="41"/>
      <c r="D260" s="210" t="s">
        <v>144</v>
      </c>
      <c r="E260" s="41"/>
      <c r="F260" s="211" t="s">
        <v>478</v>
      </c>
      <c r="G260" s="41"/>
      <c r="H260" s="41"/>
      <c r="I260" s="212"/>
      <c r="J260" s="41"/>
      <c r="K260" s="41"/>
      <c r="L260" s="45"/>
      <c r="M260" s="213"/>
      <c r="N260" s="214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144</v>
      </c>
      <c r="AU260" s="18" t="s">
        <v>86</v>
      </c>
    </row>
    <row r="261" s="2" customFormat="1">
      <c r="A261" s="39"/>
      <c r="B261" s="40"/>
      <c r="C261" s="41"/>
      <c r="D261" s="238" t="s">
        <v>191</v>
      </c>
      <c r="E261" s="41"/>
      <c r="F261" s="239" t="s">
        <v>479</v>
      </c>
      <c r="G261" s="41"/>
      <c r="H261" s="41"/>
      <c r="I261" s="212"/>
      <c r="J261" s="41"/>
      <c r="K261" s="41"/>
      <c r="L261" s="45"/>
      <c r="M261" s="213"/>
      <c r="N261" s="214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191</v>
      </c>
      <c r="AU261" s="18" t="s">
        <v>86</v>
      </c>
    </row>
    <row r="262" s="12" customFormat="1">
      <c r="A262" s="12"/>
      <c r="B262" s="215"/>
      <c r="C262" s="216"/>
      <c r="D262" s="210" t="s">
        <v>145</v>
      </c>
      <c r="E262" s="217" t="s">
        <v>19</v>
      </c>
      <c r="F262" s="218" t="s">
        <v>1034</v>
      </c>
      <c r="G262" s="216"/>
      <c r="H262" s="219">
        <v>7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25" t="s">
        <v>145</v>
      </c>
      <c r="AU262" s="225" t="s">
        <v>86</v>
      </c>
      <c r="AV262" s="12" t="s">
        <v>86</v>
      </c>
      <c r="AW262" s="12" t="s">
        <v>37</v>
      </c>
      <c r="AX262" s="12" t="s">
        <v>84</v>
      </c>
      <c r="AY262" s="225" t="s">
        <v>137</v>
      </c>
    </row>
    <row r="263" s="2" customFormat="1" ht="16.5" customHeight="1">
      <c r="A263" s="39"/>
      <c r="B263" s="40"/>
      <c r="C263" s="197" t="s">
        <v>468</v>
      </c>
      <c r="D263" s="197" t="s">
        <v>138</v>
      </c>
      <c r="E263" s="198" t="s">
        <v>705</v>
      </c>
      <c r="F263" s="199" t="s">
        <v>706</v>
      </c>
      <c r="G263" s="200" t="s">
        <v>233</v>
      </c>
      <c r="H263" s="201">
        <v>162</v>
      </c>
      <c r="I263" s="202"/>
      <c r="J263" s="203">
        <f>ROUND(I263*H263,2)</f>
        <v>0</v>
      </c>
      <c r="K263" s="199" t="s">
        <v>188</v>
      </c>
      <c r="L263" s="45"/>
      <c r="M263" s="204" t="s">
        <v>19</v>
      </c>
      <c r="N263" s="205" t="s">
        <v>47</v>
      </c>
      <c r="O263" s="85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8" t="s">
        <v>156</v>
      </c>
      <c r="AT263" s="208" t="s">
        <v>138</v>
      </c>
      <c r="AU263" s="208" t="s">
        <v>86</v>
      </c>
      <c r="AY263" s="18" t="s">
        <v>137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8" t="s">
        <v>84</v>
      </c>
      <c r="BK263" s="209">
        <f>ROUND(I263*H263,2)</f>
        <v>0</v>
      </c>
      <c r="BL263" s="18" t="s">
        <v>156</v>
      </c>
      <c r="BM263" s="208" t="s">
        <v>1035</v>
      </c>
    </row>
    <row r="264" s="2" customFormat="1">
      <c r="A264" s="39"/>
      <c r="B264" s="40"/>
      <c r="C264" s="41"/>
      <c r="D264" s="210" t="s">
        <v>144</v>
      </c>
      <c r="E264" s="41"/>
      <c r="F264" s="211" t="s">
        <v>708</v>
      </c>
      <c r="G264" s="41"/>
      <c r="H264" s="41"/>
      <c r="I264" s="212"/>
      <c r="J264" s="41"/>
      <c r="K264" s="41"/>
      <c r="L264" s="45"/>
      <c r="M264" s="213"/>
      <c r="N264" s="214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144</v>
      </c>
      <c r="AU264" s="18" t="s">
        <v>86</v>
      </c>
    </row>
    <row r="265" s="2" customFormat="1">
      <c r="A265" s="39"/>
      <c r="B265" s="40"/>
      <c r="C265" s="41"/>
      <c r="D265" s="238" t="s">
        <v>191</v>
      </c>
      <c r="E265" s="41"/>
      <c r="F265" s="239" t="s">
        <v>709</v>
      </c>
      <c r="G265" s="41"/>
      <c r="H265" s="41"/>
      <c r="I265" s="212"/>
      <c r="J265" s="41"/>
      <c r="K265" s="41"/>
      <c r="L265" s="45"/>
      <c r="M265" s="213"/>
      <c r="N265" s="214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191</v>
      </c>
      <c r="AU265" s="18" t="s">
        <v>86</v>
      </c>
    </row>
    <row r="266" s="12" customFormat="1">
      <c r="A266" s="12"/>
      <c r="B266" s="215"/>
      <c r="C266" s="216"/>
      <c r="D266" s="210" t="s">
        <v>145</v>
      </c>
      <c r="E266" s="217" t="s">
        <v>19</v>
      </c>
      <c r="F266" s="218" t="s">
        <v>1036</v>
      </c>
      <c r="G266" s="216"/>
      <c r="H266" s="219">
        <v>162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5" t="s">
        <v>145</v>
      </c>
      <c r="AU266" s="225" t="s">
        <v>86</v>
      </c>
      <c r="AV266" s="12" t="s">
        <v>86</v>
      </c>
      <c r="AW266" s="12" t="s">
        <v>37</v>
      </c>
      <c r="AX266" s="12" t="s">
        <v>84</v>
      </c>
      <c r="AY266" s="225" t="s">
        <v>137</v>
      </c>
    </row>
    <row r="267" s="2" customFormat="1" ht="21.75" customHeight="1">
      <c r="A267" s="39"/>
      <c r="B267" s="40"/>
      <c r="C267" s="197" t="s">
        <v>474</v>
      </c>
      <c r="D267" s="197" t="s">
        <v>138</v>
      </c>
      <c r="E267" s="198" t="s">
        <v>711</v>
      </c>
      <c r="F267" s="199" t="s">
        <v>712</v>
      </c>
      <c r="G267" s="200" t="s">
        <v>233</v>
      </c>
      <c r="H267" s="201">
        <v>81</v>
      </c>
      <c r="I267" s="202"/>
      <c r="J267" s="203">
        <f>ROUND(I267*H267,2)</f>
        <v>0</v>
      </c>
      <c r="K267" s="199" t="s">
        <v>188</v>
      </c>
      <c r="L267" s="45"/>
      <c r="M267" s="204" t="s">
        <v>19</v>
      </c>
      <c r="N267" s="205" t="s">
        <v>47</v>
      </c>
      <c r="O267" s="85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8" t="s">
        <v>156</v>
      </c>
      <c r="AT267" s="208" t="s">
        <v>138</v>
      </c>
      <c r="AU267" s="208" t="s">
        <v>86</v>
      </c>
      <c r="AY267" s="18" t="s">
        <v>137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8" t="s">
        <v>84</v>
      </c>
      <c r="BK267" s="209">
        <f>ROUND(I267*H267,2)</f>
        <v>0</v>
      </c>
      <c r="BL267" s="18" t="s">
        <v>156</v>
      </c>
      <c r="BM267" s="208" t="s">
        <v>1037</v>
      </c>
    </row>
    <row r="268" s="2" customFormat="1">
      <c r="A268" s="39"/>
      <c r="B268" s="40"/>
      <c r="C268" s="41"/>
      <c r="D268" s="210" t="s">
        <v>144</v>
      </c>
      <c r="E268" s="41"/>
      <c r="F268" s="211" t="s">
        <v>714</v>
      </c>
      <c r="G268" s="41"/>
      <c r="H268" s="41"/>
      <c r="I268" s="212"/>
      <c r="J268" s="41"/>
      <c r="K268" s="41"/>
      <c r="L268" s="45"/>
      <c r="M268" s="213"/>
      <c r="N268" s="214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144</v>
      </c>
      <c r="AU268" s="18" t="s">
        <v>86</v>
      </c>
    </row>
    <row r="269" s="2" customFormat="1">
      <c r="A269" s="39"/>
      <c r="B269" s="40"/>
      <c r="C269" s="41"/>
      <c r="D269" s="238" t="s">
        <v>191</v>
      </c>
      <c r="E269" s="41"/>
      <c r="F269" s="239" t="s">
        <v>715</v>
      </c>
      <c r="G269" s="41"/>
      <c r="H269" s="41"/>
      <c r="I269" s="212"/>
      <c r="J269" s="41"/>
      <c r="K269" s="41"/>
      <c r="L269" s="45"/>
      <c r="M269" s="213"/>
      <c r="N269" s="214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191</v>
      </c>
      <c r="AU269" s="18" t="s">
        <v>86</v>
      </c>
    </row>
    <row r="270" s="12" customFormat="1">
      <c r="A270" s="12"/>
      <c r="B270" s="215"/>
      <c r="C270" s="216"/>
      <c r="D270" s="210" t="s">
        <v>145</v>
      </c>
      <c r="E270" s="217" t="s">
        <v>19</v>
      </c>
      <c r="F270" s="218" t="s">
        <v>1038</v>
      </c>
      <c r="G270" s="216"/>
      <c r="H270" s="219">
        <v>81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25" t="s">
        <v>145</v>
      </c>
      <c r="AU270" s="225" t="s">
        <v>86</v>
      </c>
      <c r="AV270" s="12" t="s">
        <v>86</v>
      </c>
      <c r="AW270" s="12" t="s">
        <v>37</v>
      </c>
      <c r="AX270" s="12" t="s">
        <v>84</v>
      </c>
      <c r="AY270" s="225" t="s">
        <v>137</v>
      </c>
    </row>
    <row r="271" s="2" customFormat="1" ht="16.5" customHeight="1">
      <c r="A271" s="39"/>
      <c r="B271" s="40"/>
      <c r="C271" s="197" t="s">
        <v>484</v>
      </c>
      <c r="D271" s="197" t="s">
        <v>138</v>
      </c>
      <c r="E271" s="198" t="s">
        <v>717</v>
      </c>
      <c r="F271" s="199" t="s">
        <v>718</v>
      </c>
      <c r="G271" s="200" t="s">
        <v>233</v>
      </c>
      <c r="H271" s="201">
        <v>81</v>
      </c>
      <c r="I271" s="202"/>
      <c r="J271" s="203">
        <f>ROUND(I271*H271,2)</f>
        <v>0</v>
      </c>
      <c r="K271" s="199" t="s">
        <v>188</v>
      </c>
      <c r="L271" s="45"/>
      <c r="M271" s="204" t="s">
        <v>19</v>
      </c>
      <c r="N271" s="205" t="s">
        <v>47</v>
      </c>
      <c r="O271" s="85"/>
      <c r="P271" s="206">
        <f>O271*H271</f>
        <v>0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08" t="s">
        <v>156</v>
      </c>
      <c r="AT271" s="208" t="s">
        <v>138</v>
      </c>
      <c r="AU271" s="208" t="s">
        <v>86</v>
      </c>
      <c r="AY271" s="18" t="s">
        <v>137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8" t="s">
        <v>84</v>
      </c>
      <c r="BK271" s="209">
        <f>ROUND(I271*H271,2)</f>
        <v>0</v>
      </c>
      <c r="BL271" s="18" t="s">
        <v>156</v>
      </c>
      <c r="BM271" s="208" t="s">
        <v>1039</v>
      </c>
    </row>
    <row r="272" s="2" customFormat="1">
      <c r="A272" s="39"/>
      <c r="B272" s="40"/>
      <c r="C272" s="41"/>
      <c r="D272" s="210" t="s">
        <v>144</v>
      </c>
      <c r="E272" s="41"/>
      <c r="F272" s="211" t="s">
        <v>720</v>
      </c>
      <c r="G272" s="41"/>
      <c r="H272" s="41"/>
      <c r="I272" s="212"/>
      <c r="J272" s="41"/>
      <c r="K272" s="41"/>
      <c r="L272" s="45"/>
      <c r="M272" s="213"/>
      <c r="N272" s="214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144</v>
      </c>
      <c r="AU272" s="18" t="s">
        <v>86</v>
      </c>
    </row>
    <row r="273" s="2" customFormat="1">
      <c r="A273" s="39"/>
      <c r="B273" s="40"/>
      <c r="C273" s="41"/>
      <c r="D273" s="238" t="s">
        <v>191</v>
      </c>
      <c r="E273" s="41"/>
      <c r="F273" s="239" t="s">
        <v>721</v>
      </c>
      <c r="G273" s="41"/>
      <c r="H273" s="41"/>
      <c r="I273" s="212"/>
      <c r="J273" s="41"/>
      <c r="K273" s="41"/>
      <c r="L273" s="45"/>
      <c r="M273" s="213"/>
      <c r="N273" s="214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191</v>
      </c>
      <c r="AU273" s="18" t="s">
        <v>86</v>
      </c>
    </row>
    <row r="274" s="12" customFormat="1">
      <c r="A274" s="12"/>
      <c r="B274" s="215"/>
      <c r="C274" s="216"/>
      <c r="D274" s="210" t="s">
        <v>145</v>
      </c>
      <c r="E274" s="217" t="s">
        <v>19</v>
      </c>
      <c r="F274" s="218" t="s">
        <v>1040</v>
      </c>
      <c r="G274" s="216"/>
      <c r="H274" s="219">
        <v>81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25" t="s">
        <v>145</v>
      </c>
      <c r="AU274" s="225" t="s">
        <v>86</v>
      </c>
      <c r="AV274" s="12" t="s">
        <v>86</v>
      </c>
      <c r="AW274" s="12" t="s">
        <v>37</v>
      </c>
      <c r="AX274" s="12" t="s">
        <v>84</v>
      </c>
      <c r="AY274" s="225" t="s">
        <v>137</v>
      </c>
    </row>
    <row r="275" s="11" customFormat="1" ht="22.8" customHeight="1">
      <c r="A275" s="11"/>
      <c r="B275" s="183"/>
      <c r="C275" s="184"/>
      <c r="D275" s="185" t="s">
        <v>75</v>
      </c>
      <c r="E275" s="236" t="s">
        <v>278</v>
      </c>
      <c r="F275" s="236" t="s">
        <v>521</v>
      </c>
      <c r="G275" s="184"/>
      <c r="H275" s="184"/>
      <c r="I275" s="187"/>
      <c r="J275" s="237">
        <f>BK275</f>
        <v>0</v>
      </c>
      <c r="K275" s="184"/>
      <c r="L275" s="189"/>
      <c r="M275" s="190"/>
      <c r="N275" s="191"/>
      <c r="O275" s="191"/>
      <c r="P275" s="192">
        <f>SUM(P276:P287)</f>
        <v>0</v>
      </c>
      <c r="Q275" s="191"/>
      <c r="R275" s="192">
        <f>SUM(R276:R287)</f>
        <v>0.49800000000000005</v>
      </c>
      <c r="S275" s="191"/>
      <c r="T275" s="193">
        <f>SUM(T276:T287)</f>
        <v>0</v>
      </c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R275" s="194" t="s">
        <v>84</v>
      </c>
      <c r="AT275" s="195" t="s">
        <v>75</v>
      </c>
      <c r="AU275" s="195" t="s">
        <v>84</v>
      </c>
      <c r="AY275" s="194" t="s">
        <v>137</v>
      </c>
      <c r="BK275" s="196">
        <f>SUM(BK276:BK287)</f>
        <v>0</v>
      </c>
    </row>
    <row r="276" s="2" customFormat="1" ht="16.5" customHeight="1">
      <c r="A276" s="39"/>
      <c r="B276" s="40"/>
      <c r="C276" s="197" t="s">
        <v>493</v>
      </c>
      <c r="D276" s="197" t="s">
        <v>138</v>
      </c>
      <c r="E276" s="198" t="s">
        <v>1041</v>
      </c>
      <c r="F276" s="199" t="s">
        <v>1042</v>
      </c>
      <c r="G276" s="200" t="s">
        <v>177</v>
      </c>
      <c r="H276" s="201">
        <v>2</v>
      </c>
      <c r="I276" s="202"/>
      <c r="J276" s="203">
        <f>ROUND(I276*H276,2)</f>
        <v>0</v>
      </c>
      <c r="K276" s="199" t="s">
        <v>188</v>
      </c>
      <c r="L276" s="45"/>
      <c r="M276" s="204" t="s">
        <v>19</v>
      </c>
      <c r="N276" s="205" t="s">
        <v>47</v>
      </c>
      <c r="O276" s="85"/>
      <c r="P276" s="206">
        <f>O276*H276</f>
        <v>0</v>
      </c>
      <c r="Q276" s="206">
        <v>0.00156</v>
      </c>
      <c r="R276" s="206">
        <f>Q276*H276</f>
        <v>0.0031199999999999999</v>
      </c>
      <c r="S276" s="206">
        <v>0</v>
      </c>
      <c r="T276" s="20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08" t="s">
        <v>156</v>
      </c>
      <c r="AT276" s="208" t="s">
        <v>138</v>
      </c>
      <c r="AU276" s="208" t="s">
        <v>86</v>
      </c>
      <c r="AY276" s="18" t="s">
        <v>137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8" t="s">
        <v>84</v>
      </c>
      <c r="BK276" s="209">
        <f>ROUND(I276*H276,2)</f>
        <v>0</v>
      </c>
      <c r="BL276" s="18" t="s">
        <v>156</v>
      </c>
      <c r="BM276" s="208" t="s">
        <v>1043</v>
      </c>
    </row>
    <row r="277" s="2" customFormat="1">
      <c r="A277" s="39"/>
      <c r="B277" s="40"/>
      <c r="C277" s="41"/>
      <c r="D277" s="210" t="s">
        <v>144</v>
      </c>
      <c r="E277" s="41"/>
      <c r="F277" s="211" t="s">
        <v>1044</v>
      </c>
      <c r="G277" s="41"/>
      <c r="H277" s="41"/>
      <c r="I277" s="212"/>
      <c r="J277" s="41"/>
      <c r="K277" s="41"/>
      <c r="L277" s="45"/>
      <c r="M277" s="213"/>
      <c r="N277" s="214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144</v>
      </c>
      <c r="AU277" s="18" t="s">
        <v>86</v>
      </c>
    </row>
    <row r="278" s="2" customFormat="1">
      <c r="A278" s="39"/>
      <c r="B278" s="40"/>
      <c r="C278" s="41"/>
      <c r="D278" s="238" t="s">
        <v>191</v>
      </c>
      <c r="E278" s="41"/>
      <c r="F278" s="239" t="s">
        <v>1045</v>
      </c>
      <c r="G278" s="41"/>
      <c r="H278" s="41"/>
      <c r="I278" s="212"/>
      <c r="J278" s="41"/>
      <c r="K278" s="41"/>
      <c r="L278" s="45"/>
      <c r="M278" s="213"/>
      <c r="N278" s="214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191</v>
      </c>
      <c r="AU278" s="18" t="s">
        <v>86</v>
      </c>
    </row>
    <row r="279" s="2" customFormat="1" ht="16.5" customHeight="1">
      <c r="A279" s="39"/>
      <c r="B279" s="40"/>
      <c r="C279" s="197" t="s">
        <v>497</v>
      </c>
      <c r="D279" s="197" t="s">
        <v>138</v>
      </c>
      <c r="E279" s="198" t="s">
        <v>1046</v>
      </c>
      <c r="F279" s="199" t="s">
        <v>1047</v>
      </c>
      <c r="G279" s="200" t="s">
        <v>177</v>
      </c>
      <c r="H279" s="201">
        <v>2</v>
      </c>
      <c r="I279" s="202"/>
      <c r="J279" s="203">
        <f>ROUND(I279*H279,2)</f>
        <v>0</v>
      </c>
      <c r="K279" s="199" t="s">
        <v>19</v>
      </c>
      <c r="L279" s="45"/>
      <c r="M279" s="204" t="s">
        <v>19</v>
      </c>
      <c r="N279" s="205" t="s">
        <v>47</v>
      </c>
      <c r="O279" s="85"/>
      <c r="P279" s="206">
        <f>O279*H279</f>
        <v>0</v>
      </c>
      <c r="Q279" s="206">
        <v>0.14494000000000001</v>
      </c>
      <c r="R279" s="206">
        <f>Q279*H279</f>
        <v>0.28988000000000003</v>
      </c>
      <c r="S279" s="206">
        <v>0</v>
      </c>
      <c r="T279" s="20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8" t="s">
        <v>156</v>
      </c>
      <c r="AT279" s="208" t="s">
        <v>138</v>
      </c>
      <c r="AU279" s="208" t="s">
        <v>86</v>
      </c>
      <c r="AY279" s="18" t="s">
        <v>137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8" t="s">
        <v>84</v>
      </c>
      <c r="BK279" s="209">
        <f>ROUND(I279*H279,2)</f>
        <v>0</v>
      </c>
      <c r="BL279" s="18" t="s">
        <v>156</v>
      </c>
      <c r="BM279" s="208" t="s">
        <v>1048</v>
      </c>
    </row>
    <row r="280" s="2" customFormat="1">
      <c r="A280" s="39"/>
      <c r="B280" s="40"/>
      <c r="C280" s="41"/>
      <c r="D280" s="210" t="s">
        <v>144</v>
      </c>
      <c r="E280" s="41"/>
      <c r="F280" s="211" t="s">
        <v>1047</v>
      </c>
      <c r="G280" s="41"/>
      <c r="H280" s="41"/>
      <c r="I280" s="212"/>
      <c r="J280" s="41"/>
      <c r="K280" s="41"/>
      <c r="L280" s="45"/>
      <c r="M280" s="213"/>
      <c r="N280" s="214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144</v>
      </c>
      <c r="AU280" s="18" t="s">
        <v>86</v>
      </c>
    </row>
    <row r="281" s="12" customFormat="1">
      <c r="A281" s="12"/>
      <c r="B281" s="215"/>
      <c r="C281" s="216"/>
      <c r="D281" s="210" t="s">
        <v>145</v>
      </c>
      <c r="E281" s="217" t="s">
        <v>19</v>
      </c>
      <c r="F281" s="218" t="s">
        <v>1049</v>
      </c>
      <c r="G281" s="216"/>
      <c r="H281" s="219">
        <v>2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25" t="s">
        <v>145</v>
      </c>
      <c r="AU281" s="225" t="s">
        <v>86</v>
      </c>
      <c r="AV281" s="12" t="s">
        <v>86</v>
      </c>
      <c r="AW281" s="12" t="s">
        <v>37</v>
      </c>
      <c r="AX281" s="12" t="s">
        <v>84</v>
      </c>
      <c r="AY281" s="225" t="s">
        <v>137</v>
      </c>
    </row>
    <row r="282" s="2" customFormat="1" ht="16.5" customHeight="1">
      <c r="A282" s="39"/>
      <c r="B282" s="40"/>
      <c r="C282" s="265" t="s">
        <v>501</v>
      </c>
      <c r="D282" s="265" t="s">
        <v>349</v>
      </c>
      <c r="E282" s="266" t="s">
        <v>1050</v>
      </c>
      <c r="F282" s="267" t="s">
        <v>1051</v>
      </c>
      <c r="G282" s="268" t="s">
        <v>281</v>
      </c>
      <c r="H282" s="269">
        <v>25</v>
      </c>
      <c r="I282" s="270"/>
      <c r="J282" s="271">
        <f>ROUND(I282*H282,2)</f>
        <v>0</v>
      </c>
      <c r="K282" s="267" t="s">
        <v>188</v>
      </c>
      <c r="L282" s="272"/>
      <c r="M282" s="273" t="s">
        <v>19</v>
      </c>
      <c r="N282" s="274" t="s">
        <v>47</v>
      </c>
      <c r="O282" s="85"/>
      <c r="P282" s="206">
        <f>O282*H282</f>
        <v>0</v>
      </c>
      <c r="Q282" s="206">
        <v>0.0080400000000000003</v>
      </c>
      <c r="R282" s="206">
        <f>Q282*H282</f>
        <v>0.20100000000000001</v>
      </c>
      <c r="S282" s="206">
        <v>0</v>
      </c>
      <c r="T282" s="20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8" t="s">
        <v>278</v>
      </c>
      <c r="AT282" s="208" t="s">
        <v>349</v>
      </c>
      <c r="AU282" s="208" t="s">
        <v>86</v>
      </c>
      <c r="AY282" s="18" t="s">
        <v>137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8" t="s">
        <v>84</v>
      </c>
      <c r="BK282" s="209">
        <f>ROUND(I282*H282,2)</f>
        <v>0</v>
      </c>
      <c r="BL282" s="18" t="s">
        <v>156</v>
      </c>
      <c r="BM282" s="208" t="s">
        <v>1052</v>
      </c>
    </row>
    <row r="283" s="2" customFormat="1">
      <c r="A283" s="39"/>
      <c r="B283" s="40"/>
      <c r="C283" s="41"/>
      <c r="D283" s="210" t="s">
        <v>144</v>
      </c>
      <c r="E283" s="41"/>
      <c r="F283" s="211" t="s">
        <v>1051</v>
      </c>
      <c r="G283" s="41"/>
      <c r="H283" s="41"/>
      <c r="I283" s="212"/>
      <c r="J283" s="41"/>
      <c r="K283" s="41"/>
      <c r="L283" s="45"/>
      <c r="M283" s="213"/>
      <c r="N283" s="214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144</v>
      </c>
      <c r="AU283" s="18" t="s">
        <v>86</v>
      </c>
    </row>
    <row r="284" s="12" customFormat="1">
      <c r="A284" s="12"/>
      <c r="B284" s="215"/>
      <c r="C284" s="216"/>
      <c r="D284" s="210" t="s">
        <v>145</v>
      </c>
      <c r="E284" s="217" t="s">
        <v>19</v>
      </c>
      <c r="F284" s="218" t="s">
        <v>1053</v>
      </c>
      <c r="G284" s="216"/>
      <c r="H284" s="219">
        <v>25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25" t="s">
        <v>145</v>
      </c>
      <c r="AU284" s="225" t="s">
        <v>86</v>
      </c>
      <c r="AV284" s="12" t="s">
        <v>86</v>
      </c>
      <c r="AW284" s="12" t="s">
        <v>37</v>
      </c>
      <c r="AX284" s="12" t="s">
        <v>84</v>
      </c>
      <c r="AY284" s="225" t="s">
        <v>137</v>
      </c>
    </row>
    <row r="285" s="2" customFormat="1" ht="16.5" customHeight="1">
      <c r="A285" s="39"/>
      <c r="B285" s="40"/>
      <c r="C285" s="265" t="s">
        <v>505</v>
      </c>
      <c r="D285" s="265" t="s">
        <v>349</v>
      </c>
      <c r="E285" s="266" t="s">
        <v>1054</v>
      </c>
      <c r="F285" s="267" t="s">
        <v>1055</v>
      </c>
      <c r="G285" s="268" t="s">
        <v>177</v>
      </c>
      <c r="H285" s="269">
        <v>1</v>
      </c>
      <c r="I285" s="270"/>
      <c r="J285" s="271">
        <f>ROUND(I285*H285,2)</f>
        <v>0</v>
      </c>
      <c r="K285" s="267" t="s">
        <v>19</v>
      </c>
      <c r="L285" s="272"/>
      <c r="M285" s="273" t="s">
        <v>19</v>
      </c>
      <c r="N285" s="274" t="s">
        <v>47</v>
      </c>
      <c r="O285" s="85"/>
      <c r="P285" s="206">
        <f>O285*H285</f>
        <v>0</v>
      </c>
      <c r="Q285" s="206">
        <v>0.0040000000000000001</v>
      </c>
      <c r="R285" s="206">
        <f>Q285*H285</f>
        <v>0.0040000000000000001</v>
      </c>
      <c r="S285" s="206">
        <v>0</v>
      </c>
      <c r="T285" s="20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08" t="s">
        <v>278</v>
      </c>
      <c r="AT285" s="208" t="s">
        <v>349</v>
      </c>
      <c r="AU285" s="208" t="s">
        <v>86</v>
      </c>
      <c r="AY285" s="18" t="s">
        <v>137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8" t="s">
        <v>84</v>
      </c>
      <c r="BK285" s="209">
        <f>ROUND(I285*H285,2)</f>
        <v>0</v>
      </c>
      <c r="BL285" s="18" t="s">
        <v>156</v>
      </c>
      <c r="BM285" s="208" t="s">
        <v>1056</v>
      </c>
    </row>
    <row r="286" s="2" customFormat="1">
      <c r="A286" s="39"/>
      <c r="B286" s="40"/>
      <c r="C286" s="41"/>
      <c r="D286" s="210" t="s">
        <v>144</v>
      </c>
      <c r="E286" s="41"/>
      <c r="F286" s="211" t="s">
        <v>1055</v>
      </c>
      <c r="G286" s="41"/>
      <c r="H286" s="41"/>
      <c r="I286" s="212"/>
      <c r="J286" s="41"/>
      <c r="K286" s="41"/>
      <c r="L286" s="45"/>
      <c r="M286" s="213"/>
      <c r="N286" s="214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144</v>
      </c>
      <c r="AU286" s="18" t="s">
        <v>86</v>
      </c>
    </row>
    <row r="287" s="12" customFormat="1">
      <c r="A287" s="12"/>
      <c r="B287" s="215"/>
      <c r="C287" s="216"/>
      <c r="D287" s="210" t="s">
        <v>145</v>
      </c>
      <c r="E287" s="217" t="s">
        <v>19</v>
      </c>
      <c r="F287" s="218" t="s">
        <v>1057</v>
      </c>
      <c r="G287" s="216"/>
      <c r="H287" s="219">
        <v>1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25" t="s">
        <v>145</v>
      </c>
      <c r="AU287" s="225" t="s">
        <v>86</v>
      </c>
      <c r="AV287" s="12" t="s">
        <v>86</v>
      </c>
      <c r="AW287" s="12" t="s">
        <v>37</v>
      </c>
      <c r="AX287" s="12" t="s">
        <v>84</v>
      </c>
      <c r="AY287" s="225" t="s">
        <v>137</v>
      </c>
    </row>
    <row r="288" s="11" customFormat="1" ht="22.8" customHeight="1">
      <c r="A288" s="11"/>
      <c r="B288" s="183"/>
      <c r="C288" s="184"/>
      <c r="D288" s="185" t="s">
        <v>75</v>
      </c>
      <c r="E288" s="236" t="s">
        <v>213</v>
      </c>
      <c r="F288" s="236" t="s">
        <v>214</v>
      </c>
      <c r="G288" s="184"/>
      <c r="H288" s="184"/>
      <c r="I288" s="187"/>
      <c r="J288" s="237">
        <f>BK288</f>
        <v>0</v>
      </c>
      <c r="K288" s="184"/>
      <c r="L288" s="189"/>
      <c r="M288" s="190"/>
      <c r="N288" s="191"/>
      <c r="O288" s="191"/>
      <c r="P288" s="192">
        <f>SUM(P289:P332)</f>
        <v>0</v>
      </c>
      <c r="Q288" s="191"/>
      <c r="R288" s="192">
        <f>SUM(R289:R332)</f>
        <v>48.871697330000003</v>
      </c>
      <c r="S288" s="191"/>
      <c r="T288" s="193">
        <f>SUM(T289:T332)</f>
        <v>0</v>
      </c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R288" s="194" t="s">
        <v>84</v>
      </c>
      <c r="AT288" s="195" t="s">
        <v>75</v>
      </c>
      <c r="AU288" s="195" t="s">
        <v>84</v>
      </c>
      <c r="AY288" s="194" t="s">
        <v>137</v>
      </c>
      <c r="BK288" s="196">
        <f>SUM(BK289:BK332)</f>
        <v>0</v>
      </c>
    </row>
    <row r="289" s="2" customFormat="1" ht="16.5" customHeight="1">
      <c r="A289" s="39"/>
      <c r="B289" s="40"/>
      <c r="C289" s="265" t="s">
        <v>509</v>
      </c>
      <c r="D289" s="265" t="s">
        <v>349</v>
      </c>
      <c r="E289" s="266" t="s">
        <v>1058</v>
      </c>
      <c r="F289" s="267" t="s">
        <v>1059</v>
      </c>
      <c r="G289" s="268" t="s">
        <v>281</v>
      </c>
      <c r="H289" s="269">
        <v>72</v>
      </c>
      <c r="I289" s="270"/>
      <c r="J289" s="271">
        <f>ROUND(I289*H289,2)</f>
        <v>0</v>
      </c>
      <c r="K289" s="267" t="s">
        <v>188</v>
      </c>
      <c r="L289" s="272"/>
      <c r="M289" s="273" t="s">
        <v>19</v>
      </c>
      <c r="N289" s="274" t="s">
        <v>47</v>
      </c>
      <c r="O289" s="85"/>
      <c r="P289" s="206">
        <f>O289*H289</f>
        <v>0</v>
      </c>
      <c r="Q289" s="206">
        <v>0.080000000000000002</v>
      </c>
      <c r="R289" s="206">
        <f>Q289*H289</f>
        <v>5.7599999999999998</v>
      </c>
      <c r="S289" s="206">
        <v>0</v>
      </c>
      <c r="T289" s="20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8" t="s">
        <v>278</v>
      </c>
      <c r="AT289" s="208" t="s">
        <v>349</v>
      </c>
      <c r="AU289" s="208" t="s">
        <v>86</v>
      </c>
      <c r="AY289" s="18" t="s">
        <v>137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8" t="s">
        <v>84</v>
      </c>
      <c r="BK289" s="209">
        <f>ROUND(I289*H289,2)</f>
        <v>0</v>
      </c>
      <c r="BL289" s="18" t="s">
        <v>156</v>
      </c>
      <c r="BM289" s="208" t="s">
        <v>1060</v>
      </c>
    </row>
    <row r="290" s="2" customFormat="1">
      <c r="A290" s="39"/>
      <c r="B290" s="40"/>
      <c r="C290" s="41"/>
      <c r="D290" s="210" t="s">
        <v>144</v>
      </c>
      <c r="E290" s="41"/>
      <c r="F290" s="211" t="s">
        <v>1059</v>
      </c>
      <c r="G290" s="41"/>
      <c r="H290" s="41"/>
      <c r="I290" s="212"/>
      <c r="J290" s="41"/>
      <c r="K290" s="41"/>
      <c r="L290" s="45"/>
      <c r="M290" s="213"/>
      <c r="N290" s="214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144</v>
      </c>
      <c r="AU290" s="18" t="s">
        <v>86</v>
      </c>
    </row>
    <row r="291" s="12" customFormat="1">
      <c r="A291" s="12"/>
      <c r="B291" s="215"/>
      <c r="C291" s="216"/>
      <c r="D291" s="210" t="s">
        <v>145</v>
      </c>
      <c r="E291" s="217" t="s">
        <v>19</v>
      </c>
      <c r="F291" s="218" t="s">
        <v>1061</v>
      </c>
      <c r="G291" s="216"/>
      <c r="H291" s="219">
        <v>72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25" t="s">
        <v>145</v>
      </c>
      <c r="AU291" s="225" t="s">
        <v>86</v>
      </c>
      <c r="AV291" s="12" t="s">
        <v>86</v>
      </c>
      <c r="AW291" s="12" t="s">
        <v>37</v>
      </c>
      <c r="AX291" s="12" t="s">
        <v>84</v>
      </c>
      <c r="AY291" s="225" t="s">
        <v>137</v>
      </c>
    </row>
    <row r="292" s="2" customFormat="1" ht="16.5" customHeight="1">
      <c r="A292" s="39"/>
      <c r="B292" s="40"/>
      <c r="C292" s="197" t="s">
        <v>515</v>
      </c>
      <c r="D292" s="197" t="s">
        <v>138</v>
      </c>
      <c r="E292" s="198" t="s">
        <v>1062</v>
      </c>
      <c r="F292" s="199" t="s">
        <v>1063</v>
      </c>
      <c r="G292" s="200" t="s">
        <v>281</v>
      </c>
      <c r="H292" s="201">
        <v>72</v>
      </c>
      <c r="I292" s="202"/>
      <c r="J292" s="203">
        <f>ROUND(I292*H292,2)</f>
        <v>0</v>
      </c>
      <c r="K292" s="199" t="s">
        <v>188</v>
      </c>
      <c r="L292" s="45"/>
      <c r="M292" s="204" t="s">
        <v>19</v>
      </c>
      <c r="N292" s="205" t="s">
        <v>47</v>
      </c>
      <c r="O292" s="85"/>
      <c r="P292" s="206">
        <f>O292*H292</f>
        <v>0</v>
      </c>
      <c r="Q292" s="206">
        <v>0.15539952000000001</v>
      </c>
      <c r="R292" s="206">
        <f>Q292*H292</f>
        <v>11.188765440000001</v>
      </c>
      <c r="S292" s="206">
        <v>0</v>
      </c>
      <c r="T292" s="20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08" t="s">
        <v>156</v>
      </c>
      <c r="AT292" s="208" t="s">
        <v>138</v>
      </c>
      <c r="AU292" s="208" t="s">
        <v>86</v>
      </c>
      <c r="AY292" s="18" t="s">
        <v>137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8" t="s">
        <v>84</v>
      </c>
      <c r="BK292" s="209">
        <f>ROUND(I292*H292,2)</f>
        <v>0</v>
      </c>
      <c r="BL292" s="18" t="s">
        <v>156</v>
      </c>
      <c r="BM292" s="208" t="s">
        <v>1064</v>
      </c>
    </row>
    <row r="293" s="2" customFormat="1">
      <c r="A293" s="39"/>
      <c r="B293" s="40"/>
      <c r="C293" s="41"/>
      <c r="D293" s="210" t="s">
        <v>144</v>
      </c>
      <c r="E293" s="41"/>
      <c r="F293" s="211" t="s">
        <v>1065</v>
      </c>
      <c r="G293" s="41"/>
      <c r="H293" s="41"/>
      <c r="I293" s="212"/>
      <c r="J293" s="41"/>
      <c r="K293" s="41"/>
      <c r="L293" s="45"/>
      <c r="M293" s="213"/>
      <c r="N293" s="214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144</v>
      </c>
      <c r="AU293" s="18" t="s">
        <v>86</v>
      </c>
    </row>
    <row r="294" s="2" customFormat="1">
      <c r="A294" s="39"/>
      <c r="B294" s="40"/>
      <c r="C294" s="41"/>
      <c r="D294" s="238" t="s">
        <v>191</v>
      </c>
      <c r="E294" s="41"/>
      <c r="F294" s="239" t="s">
        <v>1066</v>
      </c>
      <c r="G294" s="41"/>
      <c r="H294" s="41"/>
      <c r="I294" s="212"/>
      <c r="J294" s="41"/>
      <c r="K294" s="41"/>
      <c r="L294" s="45"/>
      <c r="M294" s="213"/>
      <c r="N294" s="214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191</v>
      </c>
      <c r="AU294" s="18" t="s">
        <v>86</v>
      </c>
    </row>
    <row r="295" s="12" customFormat="1">
      <c r="A295" s="12"/>
      <c r="B295" s="215"/>
      <c r="C295" s="216"/>
      <c r="D295" s="210" t="s">
        <v>145</v>
      </c>
      <c r="E295" s="217" t="s">
        <v>19</v>
      </c>
      <c r="F295" s="218" t="s">
        <v>1061</v>
      </c>
      <c r="G295" s="216"/>
      <c r="H295" s="219">
        <v>72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25" t="s">
        <v>145</v>
      </c>
      <c r="AU295" s="225" t="s">
        <v>86</v>
      </c>
      <c r="AV295" s="12" t="s">
        <v>86</v>
      </c>
      <c r="AW295" s="12" t="s">
        <v>37</v>
      </c>
      <c r="AX295" s="12" t="s">
        <v>84</v>
      </c>
      <c r="AY295" s="225" t="s">
        <v>137</v>
      </c>
    </row>
    <row r="296" s="2" customFormat="1" ht="16.5" customHeight="1">
      <c r="A296" s="39"/>
      <c r="B296" s="40"/>
      <c r="C296" s="265" t="s">
        <v>522</v>
      </c>
      <c r="D296" s="265" t="s">
        <v>349</v>
      </c>
      <c r="E296" s="266" t="s">
        <v>538</v>
      </c>
      <c r="F296" s="267" t="s">
        <v>539</v>
      </c>
      <c r="G296" s="268" t="s">
        <v>281</v>
      </c>
      <c r="H296" s="269">
        <v>105</v>
      </c>
      <c r="I296" s="270"/>
      <c r="J296" s="271">
        <f>ROUND(I296*H296,2)</f>
        <v>0</v>
      </c>
      <c r="K296" s="267" t="s">
        <v>188</v>
      </c>
      <c r="L296" s="272"/>
      <c r="M296" s="273" t="s">
        <v>19</v>
      </c>
      <c r="N296" s="274" t="s">
        <v>47</v>
      </c>
      <c r="O296" s="85"/>
      <c r="P296" s="206">
        <f>O296*H296</f>
        <v>0</v>
      </c>
      <c r="Q296" s="206">
        <v>0.044999999999999998</v>
      </c>
      <c r="R296" s="206">
        <f>Q296*H296</f>
        <v>4.7249999999999996</v>
      </c>
      <c r="S296" s="206">
        <v>0</v>
      </c>
      <c r="T296" s="20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08" t="s">
        <v>278</v>
      </c>
      <c r="AT296" s="208" t="s">
        <v>349</v>
      </c>
      <c r="AU296" s="208" t="s">
        <v>86</v>
      </c>
      <c r="AY296" s="18" t="s">
        <v>137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18" t="s">
        <v>84</v>
      </c>
      <c r="BK296" s="209">
        <f>ROUND(I296*H296,2)</f>
        <v>0</v>
      </c>
      <c r="BL296" s="18" t="s">
        <v>156</v>
      </c>
      <c r="BM296" s="208" t="s">
        <v>1067</v>
      </c>
    </row>
    <row r="297" s="2" customFormat="1">
      <c r="A297" s="39"/>
      <c r="B297" s="40"/>
      <c r="C297" s="41"/>
      <c r="D297" s="210" t="s">
        <v>144</v>
      </c>
      <c r="E297" s="41"/>
      <c r="F297" s="211" t="s">
        <v>539</v>
      </c>
      <c r="G297" s="41"/>
      <c r="H297" s="41"/>
      <c r="I297" s="212"/>
      <c r="J297" s="41"/>
      <c r="K297" s="41"/>
      <c r="L297" s="45"/>
      <c r="M297" s="213"/>
      <c r="N297" s="214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144</v>
      </c>
      <c r="AU297" s="18" t="s">
        <v>86</v>
      </c>
    </row>
    <row r="298" s="15" customFormat="1">
      <c r="A298" s="15"/>
      <c r="B298" s="255"/>
      <c r="C298" s="256"/>
      <c r="D298" s="210" t="s">
        <v>145</v>
      </c>
      <c r="E298" s="257" t="s">
        <v>19</v>
      </c>
      <c r="F298" s="258" t="s">
        <v>541</v>
      </c>
      <c r="G298" s="256"/>
      <c r="H298" s="257" t="s">
        <v>19</v>
      </c>
      <c r="I298" s="259"/>
      <c r="J298" s="256"/>
      <c r="K298" s="256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145</v>
      </c>
      <c r="AU298" s="264" t="s">
        <v>86</v>
      </c>
      <c r="AV298" s="15" t="s">
        <v>84</v>
      </c>
      <c r="AW298" s="15" t="s">
        <v>37</v>
      </c>
      <c r="AX298" s="15" t="s">
        <v>76</v>
      </c>
      <c r="AY298" s="264" t="s">
        <v>137</v>
      </c>
    </row>
    <row r="299" s="12" customFormat="1">
      <c r="A299" s="12"/>
      <c r="B299" s="215"/>
      <c r="C299" s="216"/>
      <c r="D299" s="210" t="s">
        <v>145</v>
      </c>
      <c r="E299" s="217" t="s">
        <v>19</v>
      </c>
      <c r="F299" s="218" t="s">
        <v>1068</v>
      </c>
      <c r="G299" s="216"/>
      <c r="H299" s="219">
        <v>105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25" t="s">
        <v>145</v>
      </c>
      <c r="AU299" s="225" t="s">
        <v>86</v>
      </c>
      <c r="AV299" s="12" t="s">
        <v>86</v>
      </c>
      <c r="AW299" s="12" t="s">
        <v>37</v>
      </c>
      <c r="AX299" s="12" t="s">
        <v>84</v>
      </c>
      <c r="AY299" s="225" t="s">
        <v>137</v>
      </c>
    </row>
    <row r="300" s="2" customFormat="1" ht="16.5" customHeight="1">
      <c r="A300" s="39"/>
      <c r="B300" s="40"/>
      <c r="C300" s="197" t="s">
        <v>492</v>
      </c>
      <c r="D300" s="197" t="s">
        <v>138</v>
      </c>
      <c r="E300" s="198" t="s">
        <v>544</v>
      </c>
      <c r="F300" s="199" t="s">
        <v>545</v>
      </c>
      <c r="G300" s="200" t="s">
        <v>281</v>
      </c>
      <c r="H300" s="201">
        <v>105</v>
      </c>
      <c r="I300" s="202"/>
      <c r="J300" s="203">
        <f>ROUND(I300*H300,2)</f>
        <v>0</v>
      </c>
      <c r="K300" s="199" t="s">
        <v>188</v>
      </c>
      <c r="L300" s="45"/>
      <c r="M300" s="204" t="s">
        <v>19</v>
      </c>
      <c r="N300" s="205" t="s">
        <v>47</v>
      </c>
      <c r="O300" s="85"/>
      <c r="P300" s="206">
        <f>O300*H300</f>
        <v>0</v>
      </c>
      <c r="Q300" s="206">
        <v>0.12949959999999999</v>
      </c>
      <c r="R300" s="206">
        <f>Q300*H300</f>
        <v>13.597458</v>
      </c>
      <c r="S300" s="206">
        <v>0</v>
      </c>
      <c r="T300" s="20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08" t="s">
        <v>156</v>
      </c>
      <c r="AT300" s="208" t="s">
        <v>138</v>
      </c>
      <c r="AU300" s="208" t="s">
        <v>86</v>
      </c>
      <c r="AY300" s="18" t="s">
        <v>137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8" t="s">
        <v>84</v>
      </c>
      <c r="BK300" s="209">
        <f>ROUND(I300*H300,2)</f>
        <v>0</v>
      </c>
      <c r="BL300" s="18" t="s">
        <v>156</v>
      </c>
      <c r="BM300" s="208" t="s">
        <v>1069</v>
      </c>
    </row>
    <row r="301" s="2" customFormat="1">
      <c r="A301" s="39"/>
      <c r="B301" s="40"/>
      <c r="C301" s="41"/>
      <c r="D301" s="210" t="s">
        <v>144</v>
      </c>
      <c r="E301" s="41"/>
      <c r="F301" s="211" t="s">
        <v>547</v>
      </c>
      <c r="G301" s="41"/>
      <c r="H301" s="41"/>
      <c r="I301" s="212"/>
      <c r="J301" s="41"/>
      <c r="K301" s="41"/>
      <c r="L301" s="45"/>
      <c r="M301" s="213"/>
      <c r="N301" s="214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144</v>
      </c>
      <c r="AU301" s="18" t="s">
        <v>86</v>
      </c>
    </row>
    <row r="302" s="2" customFormat="1">
      <c r="A302" s="39"/>
      <c r="B302" s="40"/>
      <c r="C302" s="41"/>
      <c r="D302" s="238" t="s">
        <v>191</v>
      </c>
      <c r="E302" s="41"/>
      <c r="F302" s="239" t="s">
        <v>548</v>
      </c>
      <c r="G302" s="41"/>
      <c r="H302" s="41"/>
      <c r="I302" s="212"/>
      <c r="J302" s="41"/>
      <c r="K302" s="41"/>
      <c r="L302" s="45"/>
      <c r="M302" s="213"/>
      <c r="N302" s="214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191</v>
      </c>
      <c r="AU302" s="18" t="s">
        <v>86</v>
      </c>
    </row>
    <row r="303" s="12" customFormat="1">
      <c r="A303" s="12"/>
      <c r="B303" s="215"/>
      <c r="C303" s="216"/>
      <c r="D303" s="210" t="s">
        <v>145</v>
      </c>
      <c r="E303" s="217" t="s">
        <v>19</v>
      </c>
      <c r="F303" s="218" t="s">
        <v>1068</v>
      </c>
      <c r="G303" s="216"/>
      <c r="H303" s="219">
        <v>105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25" t="s">
        <v>145</v>
      </c>
      <c r="AU303" s="225" t="s">
        <v>86</v>
      </c>
      <c r="AV303" s="12" t="s">
        <v>86</v>
      </c>
      <c r="AW303" s="12" t="s">
        <v>37</v>
      </c>
      <c r="AX303" s="12" t="s">
        <v>84</v>
      </c>
      <c r="AY303" s="225" t="s">
        <v>137</v>
      </c>
    </row>
    <row r="304" s="2" customFormat="1" ht="16.5" customHeight="1">
      <c r="A304" s="39"/>
      <c r="B304" s="40"/>
      <c r="C304" s="197" t="s">
        <v>532</v>
      </c>
      <c r="D304" s="197" t="s">
        <v>138</v>
      </c>
      <c r="E304" s="198" t="s">
        <v>550</v>
      </c>
      <c r="F304" s="199" t="s">
        <v>551</v>
      </c>
      <c r="G304" s="200" t="s">
        <v>295</v>
      </c>
      <c r="H304" s="201">
        <v>5.7599999999999998</v>
      </c>
      <c r="I304" s="202"/>
      <c r="J304" s="203">
        <f>ROUND(I304*H304,2)</f>
        <v>0</v>
      </c>
      <c r="K304" s="199" t="s">
        <v>188</v>
      </c>
      <c r="L304" s="45"/>
      <c r="M304" s="204" t="s">
        <v>19</v>
      </c>
      <c r="N304" s="205" t="s">
        <v>47</v>
      </c>
      <c r="O304" s="85"/>
      <c r="P304" s="206">
        <f>O304*H304</f>
        <v>0</v>
      </c>
      <c r="Q304" s="206">
        <v>2.2563399999999998</v>
      </c>
      <c r="R304" s="206">
        <f>Q304*H304</f>
        <v>12.996518399999998</v>
      </c>
      <c r="S304" s="206">
        <v>0</v>
      </c>
      <c r="T304" s="20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08" t="s">
        <v>156</v>
      </c>
      <c r="AT304" s="208" t="s">
        <v>138</v>
      </c>
      <c r="AU304" s="208" t="s">
        <v>86</v>
      </c>
      <c r="AY304" s="18" t="s">
        <v>137</v>
      </c>
      <c r="BE304" s="209">
        <f>IF(N304="základní",J304,0)</f>
        <v>0</v>
      </c>
      <c r="BF304" s="209">
        <f>IF(N304="snížená",J304,0)</f>
        <v>0</v>
      </c>
      <c r="BG304" s="209">
        <f>IF(N304="zákl. přenesená",J304,0)</f>
        <v>0</v>
      </c>
      <c r="BH304" s="209">
        <f>IF(N304="sníž. přenesená",J304,0)</f>
        <v>0</v>
      </c>
      <c r="BI304" s="209">
        <f>IF(N304="nulová",J304,0)</f>
        <v>0</v>
      </c>
      <c r="BJ304" s="18" t="s">
        <v>84</v>
      </c>
      <c r="BK304" s="209">
        <f>ROUND(I304*H304,2)</f>
        <v>0</v>
      </c>
      <c r="BL304" s="18" t="s">
        <v>156</v>
      </c>
      <c r="BM304" s="208" t="s">
        <v>1070</v>
      </c>
    </row>
    <row r="305" s="2" customFormat="1">
      <c r="A305" s="39"/>
      <c r="B305" s="40"/>
      <c r="C305" s="41"/>
      <c r="D305" s="210" t="s">
        <v>144</v>
      </c>
      <c r="E305" s="41"/>
      <c r="F305" s="211" t="s">
        <v>553</v>
      </c>
      <c r="G305" s="41"/>
      <c r="H305" s="41"/>
      <c r="I305" s="212"/>
      <c r="J305" s="41"/>
      <c r="K305" s="41"/>
      <c r="L305" s="45"/>
      <c r="M305" s="213"/>
      <c r="N305" s="214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144</v>
      </c>
      <c r="AU305" s="18" t="s">
        <v>86</v>
      </c>
    </row>
    <row r="306" s="2" customFormat="1">
      <c r="A306" s="39"/>
      <c r="B306" s="40"/>
      <c r="C306" s="41"/>
      <c r="D306" s="238" t="s">
        <v>191</v>
      </c>
      <c r="E306" s="41"/>
      <c r="F306" s="239" t="s">
        <v>554</v>
      </c>
      <c r="G306" s="41"/>
      <c r="H306" s="41"/>
      <c r="I306" s="212"/>
      <c r="J306" s="41"/>
      <c r="K306" s="41"/>
      <c r="L306" s="45"/>
      <c r="M306" s="213"/>
      <c r="N306" s="214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191</v>
      </c>
      <c r="AU306" s="18" t="s">
        <v>86</v>
      </c>
    </row>
    <row r="307" s="12" customFormat="1">
      <c r="A307" s="12"/>
      <c r="B307" s="215"/>
      <c r="C307" s="216"/>
      <c r="D307" s="210" t="s">
        <v>145</v>
      </c>
      <c r="E307" s="217" t="s">
        <v>19</v>
      </c>
      <c r="F307" s="218" t="s">
        <v>1071</v>
      </c>
      <c r="G307" s="216"/>
      <c r="H307" s="219">
        <v>3.2400000000000002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25" t="s">
        <v>145</v>
      </c>
      <c r="AU307" s="225" t="s">
        <v>86</v>
      </c>
      <c r="AV307" s="12" t="s">
        <v>86</v>
      </c>
      <c r="AW307" s="12" t="s">
        <v>37</v>
      </c>
      <c r="AX307" s="12" t="s">
        <v>76</v>
      </c>
      <c r="AY307" s="225" t="s">
        <v>137</v>
      </c>
    </row>
    <row r="308" s="12" customFormat="1">
      <c r="A308" s="12"/>
      <c r="B308" s="215"/>
      <c r="C308" s="216"/>
      <c r="D308" s="210" t="s">
        <v>145</v>
      </c>
      <c r="E308" s="217" t="s">
        <v>19</v>
      </c>
      <c r="F308" s="218" t="s">
        <v>1072</v>
      </c>
      <c r="G308" s="216"/>
      <c r="H308" s="219">
        <v>2.52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25" t="s">
        <v>145</v>
      </c>
      <c r="AU308" s="225" t="s">
        <v>86</v>
      </c>
      <c r="AV308" s="12" t="s">
        <v>86</v>
      </c>
      <c r="AW308" s="12" t="s">
        <v>37</v>
      </c>
      <c r="AX308" s="12" t="s">
        <v>76</v>
      </c>
      <c r="AY308" s="225" t="s">
        <v>137</v>
      </c>
    </row>
    <row r="309" s="14" customFormat="1">
      <c r="A309" s="14"/>
      <c r="B309" s="244"/>
      <c r="C309" s="245"/>
      <c r="D309" s="210" t="s">
        <v>145</v>
      </c>
      <c r="E309" s="246" t="s">
        <v>19</v>
      </c>
      <c r="F309" s="247" t="s">
        <v>257</v>
      </c>
      <c r="G309" s="245"/>
      <c r="H309" s="248">
        <v>5.7599999999999998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145</v>
      </c>
      <c r="AU309" s="254" t="s">
        <v>86</v>
      </c>
      <c r="AV309" s="14" t="s">
        <v>156</v>
      </c>
      <c r="AW309" s="14" t="s">
        <v>37</v>
      </c>
      <c r="AX309" s="14" t="s">
        <v>84</v>
      </c>
      <c r="AY309" s="254" t="s">
        <v>137</v>
      </c>
    </row>
    <row r="310" s="2" customFormat="1" ht="16.5" customHeight="1">
      <c r="A310" s="39"/>
      <c r="B310" s="40"/>
      <c r="C310" s="197" t="s">
        <v>537</v>
      </c>
      <c r="D310" s="197" t="s">
        <v>138</v>
      </c>
      <c r="E310" s="198" t="s">
        <v>898</v>
      </c>
      <c r="F310" s="199" t="s">
        <v>899</v>
      </c>
      <c r="G310" s="200" t="s">
        <v>281</v>
      </c>
      <c r="H310" s="201">
        <v>82</v>
      </c>
      <c r="I310" s="202"/>
      <c r="J310" s="203">
        <f>ROUND(I310*H310,2)</f>
        <v>0</v>
      </c>
      <c r="K310" s="199" t="s">
        <v>188</v>
      </c>
      <c r="L310" s="45"/>
      <c r="M310" s="204" t="s">
        <v>19</v>
      </c>
      <c r="N310" s="205" t="s">
        <v>47</v>
      </c>
      <c r="O310" s="85"/>
      <c r="P310" s="206">
        <f>O310*H310</f>
        <v>0</v>
      </c>
      <c r="Q310" s="206">
        <v>8.0499999999999992E-06</v>
      </c>
      <c r="R310" s="206">
        <f>Q310*H310</f>
        <v>0.00066009999999999994</v>
      </c>
      <c r="S310" s="206">
        <v>0</v>
      </c>
      <c r="T310" s="20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8" t="s">
        <v>156</v>
      </c>
      <c r="AT310" s="208" t="s">
        <v>138</v>
      </c>
      <c r="AU310" s="208" t="s">
        <v>86</v>
      </c>
      <c r="AY310" s="18" t="s">
        <v>137</v>
      </c>
      <c r="BE310" s="209">
        <f>IF(N310="základní",J310,0)</f>
        <v>0</v>
      </c>
      <c r="BF310" s="209">
        <f>IF(N310="snížená",J310,0)</f>
        <v>0</v>
      </c>
      <c r="BG310" s="209">
        <f>IF(N310="zákl. přenesená",J310,0)</f>
        <v>0</v>
      </c>
      <c r="BH310" s="209">
        <f>IF(N310="sníž. přenesená",J310,0)</f>
        <v>0</v>
      </c>
      <c r="BI310" s="209">
        <f>IF(N310="nulová",J310,0)</f>
        <v>0</v>
      </c>
      <c r="BJ310" s="18" t="s">
        <v>84</v>
      </c>
      <c r="BK310" s="209">
        <f>ROUND(I310*H310,2)</f>
        <v>0</v>
      </c>
      <c r="BL310" s="18" t="s">
        <v>156</v>
      </c>
      <c r="BM310" s="208" t="s">
        <v>1073</v>
      </c>
    </row>
    <row r="311" s="2" customFormat="1">
      <c r="A311" s="39"/>
      <c r="B311" s="40"/>
      <c r="C311" s="41"/>
      <c r="D311" s="210" t="s">
        <v>144</v>
      </c>
      <c r="E311" s="41"/>
      <c r="F311" s="211" t="s">
        <v>901</v>
      </c>
      <c r="G311" s="41"/>
      <c r="H311" s="41"/>
      <c r="I311" s="212"/>
      <c r="J311" s="41"/>
      <c r="K311" s="41"/>
      <c r="L311" s="45"/>
      <c r="M311" s="213"/>
      <c r="N311" s="214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144</v>
      </c>
      <c r="AU311" s="18" t="s">
        <v>86</v>
      </c>
    </row>
    <row r="312" s="2" customFormat="1">
      <c r="A312" s="39"/>
      <c r="B312" s="40"/>
      <c r="C312" s="41"/>
      <c r="D312" s="238" t="s">
        <v>191</v>
      </c>
      <c r="E312" s="41"/>
      <c r="F312" s="239" t="s">
        <v>902</v>
      </c>
      <c r="G312" s="41"/>
      <c r="H312" s="41"/>
      <c r="I312" s="212"/>
      <c r="J312" s="41"/>
      <c r="K312" s="41"/>
      <c r="L312" s="45"/>
      <c r="M312" s="213"/>
      <c r="N312" s="214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191</v>
      </c>
      <c r="AU312" s="18" t="s">
        <v>86</v>
      </c>
    </row>
    <row r="313" s="12" customFormat="1">
      <c r="A313" s="12"/>
      <c r="B313" s="215"/>
      <c r="C313" s="216"/>
      <c r="D313" s="210" t="s">
        <v>145</v>
      </c>
      <c r="E313" s="217" t="s">
        <v>19</v>
      </c>
      <c r="F313" s="218" t="s">
        <v>1074</v>
      </c>
      <c r="G313" s="216"/>
      <c r="H313" s="219">
        <v>82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25" t="s">
        <v>145</v>
      </c>
      <c r="AU313" s="225" t="s">
        <v>86</v>
      </c>
      <c r="AV313" s="12" t="s">
        <v>86</v>
      </c>
      <c r="AW313" s="12" t="s">
        <v>37</v>
      </c>
      <c r="AX313" s="12" t="s">
        <v>84</v>
      </c>
      <c r="AY313" s="225" t="s">
        <v>137</v>
      </c>
    </row>
    <row r="314" s="2" customFormat="1" ht="16.5" customHeight="1">
      <c r="A314" s="39"/>
      <c r="B314" s="40"/>
      <c r="C314" s="197" t="s">
        <v>543</v>
      </c>
      <c r="D314" s="197" t="s">
        <v>138</v>
      </c>
      <c r="E314" s="198" t="s">
        <v>903</v>
      </c>
      <c r="F314" s="199" t="s">
        <v>904</v>
      </c>
      <c r="G314" s="200" t="s">
        <v>281</v>
      </c>
      <c r="H314" s="201">
        <v>82</v>
      </c>
      <c r="I314" s="202"/>
      <c r="J314" s="203">
        <f>ROUND(I314*H314,2)</f>
        <v>0</v>
      </c>
      <c r="K314" s="199" t="s">
        <v>188</v>
      </c>
      <c r="L314" s="45"/>
      <c r="M314" s="204" t="s">
        <v>19</v>
      </c>
      <c r="N314" s="205" t="s">
        <v>47</v>
      </c>
      <c r="O314" s="85"/>
      <c r="P314" s="206">
        <f>O314*H314</f>
        <v>0</v>
      </c>
      <c r="Q314" s="206">
        <v>0.00033960000000000001</v>
      </c>
      <c r="R314" s="206">
        <f>Q314*H314</f>
        <v>0.027847200000000003</v>
      </c>
      <c r="S314" s="206">
        <v>0</v>
      </c>
      <c r="T314" s="20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8" t="s">
        <v>156</v>
      </c>
      <c r="AT314" s="208" t="s">
        <v>138</v>
      </c>
      <c r="AU314" s="208" t="s">
        <v>86</v>
      </c>
      <c r="AY314" s="18" t="s">
        <v>137</v>
      </c>
      <c r="BE314" s="209">
        <f>IF(N314="základní",J314,0)</f>
        <v>0</v>
      </c>
      <c r="BF314" s="209">
        <f>IF(N314="snížená",J314,0)</f>
        <v>0</v>
      </c>
      <c r="BG314" s="209">
        <f>IF(N314="zákl. přenesená",J314,0)</f>
        <v>0</v>
      </c>
      <c r="BH314" s="209">
        <f>IF(N314="sníž. přenesená",J314,0)</f>
        <v>0</v>
      </c>
      <c r="BI314" s="209">
        <f>IF(N314="nulová",J314,0)</f>
        <v>0</v>
      </c>
      <c r="BJ314" s="18" t="s">
        <v>84</v>
      </c>
      <c r="BK314" s="209">
        <f>ROUND(I314*H314,2)</f>
        <v>0</v>
      </c>
      <c r="BL314" s="18" t="s">
        <v>156</v>
      </c>
      <c r="BM314" s="208" t="s">
        <v>1075</v>
      </c>
    </row>
    <row r="315" s="2" customFormat="1">
      <c r="A315" s="39"/>
      <c r="B315" s="40"/>
      <c r="C315" s="41"/>
      <c r="D315" s="210" t="s">
        <v>144</v>
      </c>
      <c r="E315" s="41"/>
      <c r="F315" s="211" t="s">
        <v>906</v>
      </c>
      <c r="G315" s="41"/>
      <c r="H315" s="41"/>
      <c r="I315" s="212"/>
      <c r="J315" s="41"/>
      <c r="K315" s="41"/>
      <c r="L315" s="45"/>
      <c r="M315" s="213"/>
      <c r="N315" s="214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144</v>
      </c>
      <c r="AU315" s="18" t="s">
        <v>86</v>
      </c>
    </row>
    <row r="316" s="2" customFormat="1">
      <c r="A316" s="39"/>
      <c r="B316" s="40"/>
      <c r="C316" s="41"/>
      <c r="D316" s="238" t="s">
        <v>191</v>
      </c>
      <c r="E316" s="41"/>
      <c r="F316" s="239" t="s">
        <v>907</v>
      </c>
      <c r="G316" s="41"/>
      <c r="H316" s="41"/>
      <c r="I316" s="212"/>
      <c r="J316" s="41"/>
      <c r="K316" s="41"/>
      <c r="L316" s="45"/>
      <c r="M316" s="213"/>
      <c r="N316" s="214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191</v>
      </c>
      <c r="AU316" s="18" t="s">
        <v>86</v>
      </c>
    </row>
    <row r="317" s="12" customFormat="1">
      <c r="A317" s="12"/>
      <c r="B317" s="215"/>
      <c r="C317" s="216"/>
      <c r="D317" s="210" t="s">
        <v>145</v>
      </c>
      <c r="E317" s="217" t="s">
        <v>19</v>
      </c>
      <c r="F317" s="218" t="s">
        <v>1074</v>
      </c>
      <c r="G317" s="216"/>
      <c r="H317" s="219">
        <v>82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25" t="s">
        <v>145</v>
      </c>
      <c r="AU317" s="225" t="s">
        <v>86</v>
      </c>
      <c r="AV317" s="12" t="s">
        <v>86</v>
      </c>
      <c r="AW317" s="12" t="s">
        <v>37</v>
      </c>
      <c r="AX317" s="12" t="s">
        <v>84</v>
      </c>
      <c r="AY317" s="225" t="s">
        <v>137</v>
      </c>
    </row>
    <row r="318" s="2" customFormat="1" ht="16.5" customHeight="1">
      <c r="A318" s="39"/>
      <c r="B318" s="40"/>
      <c r="C318" s="197" t="s">
        <v>549</v>
      </c>
      <c r="D318" s="197" t="s">
        <v>138</v>
      </c>
      <c r="E318" s="198" t="s">
        <v>908</v>
      </c>
      <c r="F318" s="199" t="s">
        <v>909</v>
      </c>
      <c r="G318" s="200" t="s">
        <v>281</v>
      </c>
      <c r="H318" s="201">
        <v>82</v>
      </c>
      <c r="I318" s="202"/>
      <c r="J318" s="203">
        <f>ROUND(I318*H318,2)</f>
        <v>0</v>
      </c>
      <c r="K318" s="199" t="s">
        <v>188</v>
      </c>
      <c r="L318" s="45"/>
      <c r="M318" s="204" t="s">
        <v>19</v>
      </c>
      <c r="N318" s="205" t="s">
        <v>47</v>
      </c>
      <c r="O318" s="85"/>
      <c r="P318" s="206">
        <f>O318*H318</f>
        <v>0</v>
      </c>
      <c r="Q318" s="206">
        <v>1.2950000000000001E-06</v>
      </c>
      <c r="R318" s="206">
        <f>Q318*H318</f>
        <v>0.00010619000000000001</v>
      </c>
      <c r="S318" s="206">
        <v>0</v>
      </c>
      <c r="T318" s="20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08" t="s">
        <v>156</v>
      </c>
      <c r="AT318" s="208" t="s">
        <v>138</v>
      </c>
      <c r="AU318" s="208" t="s">
        <v>86</v>
      </c>
      <c r="AY318" s="18" t="s">
        <v>137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18" t="s">
        <v>84</v>
      </c>
      <c r="BK318" s="209">
        <f>ROUND(I318*H318,2)</f>
        <v>0</v>
      </c>
      <c r="BL318" s="18" t="s">
        <v>156</v>
      </c>
      <c r="BM318" s="208" t="s">
        <v>1076</v>
      </c>
    </row>
    <row r="319" s="2" customFormat="1">
      <c r="A319" s="39"/>
      <c r="B319" s="40"/>
      <c r="C319" s="41"/>
      <c r="D319" s="210" t="s">
        <v>144</v>
      </c>
      <c r="E319" s="41"/>
      <c r="F319" s="211" t="s">
        <v>911</v>
      </c>
      <c r="G319" s="41"/>
      <c r="H319" s="41"/>
      <c r="I319" s="212"/>
      <c r="J319" s="41"/>
      <c r="K319" s="41"/>
      <c r="L319" s="45"/>
      <c r="M319" s="213"/>
      <c r="N319" s="214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144</v>
      </c>
      <c r="AU319" s="18" t="s">
        <v>86</v>
      </c>
    </row>
    <row r="320" s="2" customFormat="1">
      <c r="A320" s="39"/>
      <c r="B320" s="40"/>
      <c r="C320" s="41"/>
      <c r="D320" s="238" t="s">
        <v>191</v>
      </c>
      <c r="E320" s="41"/>
      <c r="F320" s="239" t="s">
        <v>912</v>
      </c>
      <c r="G320" s="41"/>
      <c r="H320" s="41"/>
      <c r="I320" s="212"/>
      <c r="J320" s="41"/>
      <c r="K320" s="41"/>
      <c r="L320" s="45"/>
      <c r="M320" s="213"/>
      <c r="N320" s="214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191</v>
      </c>
      <c r="AU320" s="18" t="s">
        <v>86</v>
      </c>
    </row>
    <row r="321" s="12" customFormat="1">
      <c r="A321" s="12"/>
      <c r="B321" s="215"/>
      <c r="C321" s="216"/>
      <c r="D321" s="210" t="s">
        <v>145</v>
      </c>
      <c r="E321" s="217" t="s">
        <v>19</v>
      </c>
      <c r="F321" s="218" t="s">
        <v>1074</v>
      </c>
      <c r="G321" s="216"/>
      <c r="H321" s="219">
        <v>82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25" t="s">
        <v>145</v>
      </c>
      <c r="AU321" s="225" t="s">
        <v>86</v>
      </c>
      <c r="AV321" s="12" t="s">
        <v>86</v>
      </c>
      <c r="AW321" s="12" t="s">
        <v>37</v>
      </c>
      <c r="AX321" s="12" t="s">
        <v>84</v>
      </c>
      <c r="AY321" s="225" t="s">
        <v>137</v>
      </c>
    </row>
    <row r="322" s="2" customFormat="1" ht="16.5" customHeight="1">
      <c r="A322" s="39"/>
      <c r="B322" s="40"/>
      <c r="C322" s="197" t="s">
        <v>467</v>
      </c>
      <c r="D322" s="197" t="s">
        <v>138</v>
      </c>
      <c r="E322" s="198" t="s">
        <v>533</v>
      </c>
      <c r="F322" s="199" t="s">
        <v>534</v>
      </c>
      <c r="G322" s="200" t="s">
        <v>281</v>
      </c>
      <c r="H322" s="201">
        <v>12</v>
      </c>
      <c r="I322" s="202"/>
      <c r="J322" s="203">
        <f>ROUND(I322*H322,2)</f>
        <v>0</v>
      </c>
      <c r="K322" s="199" t="s">
        <v>188</v>
      </c>
      <c r="L322" s="45"/>
      <c r="M322" s="204" t="s">
        <v>19</v>
      </c>
      <c r="N322" s="205" t="s">
        <v>47</v>
      </c>
      <c r="O322" s="85"/>
      <c r="P322" s="206">
        <f>O322*H322</f>
        <v>0</v>
      </c>
      <c r="Q322" s="206">
        <v>0.040078500000000003</v>
      </c>
      <c r="R322" s="206">
        <f>Q322*H322</f>
        <v>0.48094200000000004</v>
      </c>
      <c r="S322" s="206">
        <v>0</v>
      </c>
      <c r="T322" s="20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08" t="s">
        <v>156</v>
      </c>
      <c r="AT322" s="208" t="s">
        <v>138</v>
      </c>
      <c r="AU322" s="208" t="s">
        <v>86</v>
      </c>
      <c r="AY322" s="18" t="s">
        <v>137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18" t="s">
        <v>84</v>
      </c>
      <c r="BK322" s="209">
        <f>ROUND(I322*H322,2)</f>
        <v>0</v>
      </c>
      <c r="BL322" s="18" t="s">
        <v>156</v>
      </c>
      <c r="BM322" s="208" t="s">
        <v>1077</v>
      </c>
    </row>
    <row r="323" s="2" customFormat="1">
      <c r="A323" s="39"/>
      <c r="B323" s="40"/>
      <c r="C323" s="41"/>
      <c r="D323" s="210" t="s">
        <v>144</v>
      </c>
      <c r="E323" s="41"/>
      <c r="F323" s="211" t="s">
        <v>534</v>
      </c>
      <c r="G323" s="41"/>
      <c r="H323" s="41"/>
      <c r="I323" s="212"/>
      <c r="J323" s="41"/>
      <c r="K323" s="41"/>
      <c r="L323" s="45"/>
      <c r="M323" s="213"/>
      <c r="N323" s="214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144</v>
      </c>
      <c r="AU323" s="18" t="s">
        <v>86</v>
      </c>
    </row>
    <row r="324" s="2" customFormat="1">
      <c r="A324" s="39"/>
      <c r="B324" s="40"/>
      <c r="C324" s="41"/>
      <c r="D324" s="238" t="s">
        <v>191</v>
      </c>
      <c r="E324" s="41"/>
      <c r="F324" s="239" t="s">
        <v>536</v>
      </c>
      <c r="G324" s="41"/>
      <c r="H324" s="41"/>
      <c r="I324" s="212"/>
      <c r="J324" s="41"/>
      <c r="K324" s="41"/>
      <c r="L324" s="45"/>
      <c r="M324" s="213"/>
      <c r="N324" s="214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191</v>
      </c>
      <c r="AU324" s="18" t="s">
        <v>86</v>
      </c>
    </row>
    <row r="325" s="12" customFormat="1">
      <c r="A325" s="12"/>
      <c r="B325" s="215"/>
      <c r="C325" s="216"/>
      <c r="D325" s="210" t="s">
        <v>145</v>
      </c>
      <c r="E325" s="217" t="s">
        <v>19</v>
      </c>
      <c r="F325" s="218" t="s">
        <v>1078</v>
      </c>
      <c r="G325" s="216"/>
      <c r="H325" s="219">
        <v>12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5" t="s">
        <v>145</v>
      </c>
      <c r="AU325" s="225" t="s">
        <v>86</v>
      </c>
      <c r="AV325" s="12" t="s">
        <v>86</v>
      </c>
      <c r="AW325" s="12" t="s">
        <v>37</v>
      </c>
      <c r="AX325" s="12" t="s">
        <v>84</v>
      </c>
      <c r="AY325" s="225" t="s">
        <v>137</v>
      </c>
    </row>
    <row r="326" s="2" customFormat="1" ht="16.5" customHeight="1">
      <c r="A326" s="39"/>
      <c r="B326" s="40"/>
      <c r="C326" s="265" t="s">
        <v>565</v>
      </c>
      <c r="D326" s="265" t="s">
        <v>349</v>
      </c>
      <c r="E326" s="266" t="s">
        <v>528</v>
      </c>
      <c r="F326" s="267" t="s">
        <v>529</v>
      </c>
      <c r="G326" s="268" t="s">
        <v>281</v>
      </c>
      <c r="H326" s="269">
        <v>12</v>
      </c>
      <c r="I326" s="270"/>
      <c r="J326" s="271">
        <f>ROUND(I326*H326,2)</f>
        <v>0</v>
      </c>
      <c r="K326" s="267" t="s">
        <v>188</v>
      </c>
      <c r="L326" s="272"/>
      <c r="M326" s="273" t="s">
        <v>19</v>
      </c>
      <c r="N326" s="274" t="s">
        <v>47</v>
      </c>
      <c r="O326" s="85"/>
      <c r="P326" s="206">
        <f>O326*H326</f>
        <v>0</v>
      </c>
      <c r="Q326" s="206">
        <v>0.0061999999999999998</v>
      </c>
      <c r="R326" s="206">
        <f>Q326*H326</f>
        <v>0.074399999999999994</v>
      </c>
      <c r="S326" s="206">
        <v>0</v>
      </c>
      <c r="T326" s="20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08" t="s">
        <v>278</v>
      </c>
      <c r="AT326" s="208" t="s">
        <v>349</v>
      </c>
      <c r="AU326" s="208" t="s">
        <v>86</v>
      </c>
      <c r="AY326" s="18" t="s">
        <v>137</v>
      </c>
      <c r="BE326" s="209">
        <f>IF(N326="základní",J326,0)</f>
        <v>0</v>
      </c>
      <c r="BF326" s="209">
        <f>IF(N326="snížená",J326,0)</f>
        <v>0</v>
      </c>
      <c r="BG326" s="209">
        <f>IF(N326="zákl. přenesená",J326,0)</f>
        <v>0</v>
      </c>
      <c r="BH326" s="209">
        <f>IF(N326="sníž. přenesená",J326,0)</f>
        <v>0</v>
      </c>
      <c r="BI326" s="209">
        <f>IF(N326="nulová",J326,0)</f>
        <v>0</v>
      </c>
      <c r="BJ326" s="18" t="s">
        <v>84</v>
      </c>
      <c r="BK326" s="209">
        <f>ROUND(I326*H326,2)</f>
        <v>0</v>
      </c>
      <c r="BL326" s="18" t="s">
        <v>156</v>
      </c>
      <c r="BM326" s="208" t="s">
        <v>1079</v>
      </c>
    </row>
    <row r="327" s="2" customFormat="1">
      <c r="A327" s="39"/>
      <c r="B327" s="40"/>
      <c r="C327" s="41"/>
      <c r="D327" s="210" t="s">
        <v>144</v>
      </c>
      <c r="E327" s="41"/>
      <c r="F327" s="211" t="s">
        <v>529</v>
      </c>
      <c r="G327" s="41"/>
      <c r="H327" s="41"/>
      <c r="I327" s="212"/>
      <c r="J327" s="41"/>
      <c r="K327" s="41"/>
      <c r="L327" s="45"/>
      <c r="M327" s="213"/>
      <c r="N327" s="214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144</v>
      </c>
      <c r="AU327" s="18" t="s">
        <v>86</v>
      </c>
    </row>
    <row r="328" s="12" customFormat="1">
      <c r="A328" s="12"/>
      <c r="B328" s="215"/>
      <c r="C328" s="216"/>
      <c r="D328" s="210" t="s">
        <v>145</v>
      </c>
      <c r="E328" s="217" t="s">
        <v>19</v>
      </c>
      <c r="F328" s="218" t="s">
        <v>1078</v>
      </c>
      <c r="G328" s="216"/>
      <c r="H328" s="219">
        <v>12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25" t="s">
        <v>145</v>
      </c>
      <c r="AU328" s="225" t="s">
        <v>86</v>
      </c>
      <c r="AV328" s="12" t="s">
        <v>86</v>
      </c>
      <c r="AW328" s="12" t="s">
        <v>37</v>
      </c>
      <c r="AX328" s="12" t="s">
        <v>84</v>
      </c>
      <c r="AY328" s="225" t="s">
        <v>137</v>
      </c>
    </row>
    <row r="329" s="2" customFormat="1" ht="16.5" customHeight="1">
      <c r="A329" s="39"/>
      <c r="B329" s="40"/>
      <c r="C329" s="265" t="s">
        <v>572</v>
      </c>
      <c r="D329" s="265" t="s">
        <v>349</v>
      </c>
      <c r="E329" s="266" t="s">
        <v>1080</v>
      </c>
      <c r="F329" s="267" t="s">
        <v>1081</v>
      </c>
      <c r="G329" s="268" t="s">
        <v>177</v>
      </c>
      <c r="H329" s="269">
        <v>1</v>
      </c>
      <c r="I329" s="270"/>
      <c r="J329" s="271">
        <f>ROUND(I329*H329,2)</f>
        <v>0</v>
      </c>
      <c r="K329" s="267" t="s">
        <v>19</v>
      </c>
      <c r="L329" s="272"/>
      <c r="M329" s="273" t="s">
        <v>19</v>
      </c>
      <c r="N329" s="274" t="s">
        <v>47</v>
      </c>
      <c r="O329" s="85"/>
      <c r="P329" s="206">
        <f>O329*H329</f>
        <v>0</v>
      </c>
      <c r="Q329" s="206">
        <v>0.02</v>
      </c>
      <c r="R329" s="206">
        <f>Q329*H329</f>
        <v>0.02</v>
      </c>
      <c r="S329" s="206">
        <v>0</v>
      </c>
      <c r="T329" s="20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8" t="s">
        <v>278</v>
      </c>
      <c r="AT329" s="208" t="s">
        <v>349</v>
      </c>
      <c r="AU329" s="208" t="s">
        <v>86</v>
      </c>
      <c r="AY329" s="18" t="s">
        <v>137</v>
      </c>
      <c r="BE329" s="209">
        <f>IF(N329="základní",J329,0)</f>
        <v>0</v>
      </c>
      <c r="BF329" s="209">
        <f>IF(N329="snížená",J329,0)</f>
        <v>0</v>
      </c>
      <c r="BG329" s="209">
        <f>IF(N329="zákl. přenesená",J329,0)</f>
        <v>0</v>
      </c>
      <c r="BH329" s="209">
        <f>IF(N329="sníž. přenesená",J329,0)</f>
        <v>0</v>
      </c>
      <c r="BI329" s="209">
        <f>IF(N329="nulová",J329,0)</f>
        <v>0</v>
      </c>
      <c r="BJ329" s="18" t="s">
        <v>84</v>
      </c>
      <c r="BK329" s="209">
        <f>ROUND(I329*H329,2)</f>
        <v>0</v>
      </c>
      <c r="BL329" s="18" t="s">
        <v>156</v>
      </c>
      <c r="BM329" s="208" t="s">
        <v>1082</v>
      </c>
    </row>
    <row r="330" s="2" customFormat="1">
      <c r="A330" s="39"/>
      <c r="B330" s="40"/>
      <c r="C330" s="41"/>
      <c r="D330" s="210" t="s">
        <v>144</v>
      </c>
      <c r="E330" s="41"/>
      <c r="F330" s="211" t="s">
        <v>1081</v>
      </c>
      <c r="G330" s="41"/>
      <c r="H330" s="41"/>
      <c r="I330" s="212"/>
      <c r="J330" s="41"/>
      <c r="K330" s="41"/>
      <c r="L330" s="45"/>
      <c r="M330" s="213"/>
      <c r="N330" s="214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144</v>
      </c>
      <c r="AU330" s="18" t="s">
        <v>86</v>
      </c>
    </row>
    <row r="331" s="2" customFormat="1">
      <c r="A331" s="39"/>
      <c r="B331" s="40"/>
      <c r="C331" s="41"/>
      <c r="D331" s="210" t="s">
        <v>220</v>
      </c>
      <c r="E331" s="41"/>
      <c r="F331" s="240" t="s">
        <v>1083</v>
      </c>
      <c r="G331" s="41"/>
      <c r="H331" s="41"/>
      <c r="I331" s="212"/>
      <c r="J331" s="41"/>
      <c r="K331" s="41"/>
      <c r="L331" s="45"/>
      <c r="M331" s="213"/>
      <c r="N331" s="214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220</v>
      </c>
      <c r="AU331" s="18" t="s">
        <v>86</v>
      </c>
    </row>
    <row r="332" s="12" customFormat="1">
      <c r="A332" s="12"/>
      <c r="B332" s="215"/>
      <c r="C332" s="216"/>
      <c r="D332" s="210" t="s">
        <v>145</v>
      </c>
      <c r="E332" s="217" t="s">
        <v>19</v>
      </c>
      <c r="F332" s="218" t="s">
        <v>1084</v>
      </c>
      <c r="G332" s="216"/>
      <c r="H332" s="219">
        <v>1</v>
      </c>
      <c r="I332" s="220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25" t="s">
        <v>145</v>
      </c>
      <c r="AU332" s="225" t="s">
        <v>86</v>
      </c>
      <c r="AV332" s="12" t="s">
        <v>86</v>
      </c>
      <c r="AW332" s="12" t="s">
        <v>37</v>
      </c>
      <c r="AX332" s="12" t="s">
        <v>84</v>
      </c>
      <c r="AY332" s="225" t="s">
        <v>137</v>
      </c>
    </row>
    <row r="333" s="11" customFormat="1" ht="22.8" customHeight="1">
      <c r="A333" s="11"/>
      <c r="B333" s="183"/>
      <c r="C333" s="184"/>
      <c r="D333" s="185" t="s">
        <v>75</v>
      </c>
      <c r="E333" s="236" t="s">
        <v>556</v>
      </c>
      <c r="F333" s="236" t="s">
        <v>557</v>
      </c>
      <c r="G333" s="184"/>
      <c r="H333" s="184"/>
      <c r="I333" s="187"/>
      <c r="J333" s="237">
        <f>BK333</f>
        <v>0</v>
      </c>
      <c r="K333" s="184"/>
      <c r="L333" s="189"/>
      <c r="M333" s="190"/>
      <c r="N333" s="191"/>
      <c r="O333" s="191"/>
      <c r="P333" s="192">
        <f>SUM(P334:P375)</f>
        <v>0</v>
      </c>
      <c r="Q333" s="191"/>
      <c r="R333" s="192">
        <f>SUM(R334:R375)</f>
        <v>0</v>
      </c>
      <c r="S333" s="191"/>
      <c r="T333" s="193">
        <f>SUM(T334:T375)</f>
        <v>0</v>
      </c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R333" s="194" t="s">
        <v>84</v>
      </c>
      <c r="AT333" s="195" t="s">
        <v>75</v>
      </c>
      <c r="AU333" s="195" t="s">
        <v>84</v>
      </c>
      <c r="AY333" s="194" t="s">
        <v>137</v>
      </c>
      <c r="BK333" s="196">
        <f>SUM(BK334:BK375)</f>
        <v>0</v>
      </c>
    </row>
    <row r="334" s="2" customFormat="1" ht="16.5" customHeight="1">
      <c r="A334" s="39"/>
      <c r="B334" s="40"/>
      <c r="C334" s="197" t="s">
        <v>582</v>
      </c>
      <c r="D334" s="197" t="s">
        <v>138</v>
      </c>
      <c r="E334" s="198" t="s">
        <v>558</v>
      </c>
      <c r="F334" s="199" t="s">
        <v>559</v>
      </c>
      <c r="G334" s="200" t="s">
        <v>319</v>
      </c>
      <c r="H334" s="201">
        <v>35.850000000000001</v>
      </c>
      <c r="I334" s="202"/>
      <c r="J334" s="203">
        <f>ROUND(I334*H334,2)</f>
        <v>0</v>
      </c>
      <c r="K334" s="199" t="s">
        <v>188</v>
      </c>
      <c r="L334" s="45"/>
      <c r="M334" s="204" t="s">
        <v>19</v>
      </c>
      <c r="N334" s="205" t="s">
        <v>47</v>
      </c>
      <c r="O334" s="85"/>
      <c r="P334" s="206">
        <f>O334*H334</f>
        <v>0</v>
      </c>
      <c r="Q334" s="206">
        <v>0</v>
      </c>
      <c r="R334" s="206">
        <f>Q334*H334</f>
        <v>0</v>
      </c>
      <c r="S334" s="206">
        <v>0</v>
      </c>
      <c r="T334" s="20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08" t="s">
        <v>156</v>
      </c>
      <c r="AT334" s="208" t="s">
        <v>138</v>
      </c>
      <c r="AU334" s="208" t="s">
        <v>86</v>
      </c>
      <c r="AY334" s="18" t="s">
        <v>137</v>
      </c>
      <c r="BE334" s="209">
        <f>IF(N334="základní",J334,0)</f>
        <v>0</v>
      </c>
      <c r="BF334" s="209">
        <f>IF(N334="snížená",J334,0)</f>
        <v>0</v>
      </c>
      <c r="BG334" s="209">
        <f>IF(N334="zákl. přenesená",J334,0)</f>
        <v>0</v>
      </c>
      <c r="BH334" s="209">
        <f>IF(N334="sníž. přenesená",J334,0)</f>
        <v>0</v>
      </c>
      <c r="BI334" s="209">
        <f>IF(N334="nulová",J334,0)</f>
        <v>0</v>
      </c>
      <c r="BJ334" s="18" t="s">
        <v>84</v>
      </c>
      <c r="BK334" s="209">
        <f>ROUND(I334*H334,2)</f>
        <v>0</v>
      </c>
      <c r="BL334" s="18" t="s">
        <v>156</v>
      </c>
      <c r="BM334" s="208" t="s">
        <v>1085</v>
      </c>
    </row>
    <row r="335" s="2" customFormat="1">
      <c r="A335" s="39"/>
      <c r="B335" s="40"/>
      <c r="C335" s="41"/>
      <c r="D335" s="210" t="s">
        <v>144</v>
      </c>
      <c r="E335" s="41"/>
      <c r="F335" s="211" t="s">
        <v>561</v>
      </c>
      <c r="G335" s="41"/>
      <c r="H335" s="41"/>
      <c r="I335" s="212"/>
      <c r="J335" s="41"/>
      <c r="K335" s="41"/>
      <c r="L335" s="45"/>
      <c r="M335" s="213"/>
      <c r="N335" s="214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144</v>
      </c>
      <c r="AU335" s="18" t="s">
        <v>86</v>
      </c>
    </row>
    <row r="336" s="2" customFormat="1">
      <c r="A336" s="39"/>
      <c r="B336" s="40"/>
      <c r="C336" s="41"/>
      <c r="D336" s="238" t="s">
        <v>191</v>
      </c>
      <c r="E336" s="41"/>
      <c r="F336" s="239" t="s">
        <v>562</v>
      </c>
      <c r="G336" s="41"/>
      <c r="H336" s="41"/>
      <c r="I336" s="212"/>
      <c r="J336" s="41"/>
      <c r="K336" s="41"/>
      <c r="L336" s="45"/>
      <c r="M336" s="213"/>
      <c r="N336" s="214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191</v>
      </c>
      <c r="AU336" s="18" t="s">
        <v>86</v>
      </c>
    </row>
    <row r="337" s="12" customFormat="1">
      <c r="A337" s="12"/>
      <c r="B337" s="215"/>
      <c r="C337" s="216"/>
      <c r="D337" s="210" t="s">
        <v>145</v>
      </c>
      <c r="E337" s="217" t="s">
        <v>19</v>
      </c>
      <c r="F337" s="218" t="s">
        <v>1086</v>
      </c>
      <c r="G337" s="216"/>
      <c r="H337" s="219">
        <v>14.73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25" t="s">
        <v>145</v>
      </c>
      <c r="AU337" s="225" t="s">
        <v>86</v>
      </c>
      <c r="AV337" s="12" t="s">
        <v>86</v>
      </c>
      <c r="AW337" s="12" t="s">
        <v>37</v>
      </c>
      <c r="AX337" s="12" t="s">
        <v>76</v>
      </c>
      <c r="AY337" s="225" t="s">
        <v>137</v>
      </c>
    </row>
    <row r="338" s="12" customFormat="1">
      <c r="A338" s="12"/>
      <c r="B338" s="215"/>
      <c r="C338" s="216"/>
      <c r="D338" s="210" t="s">
        <v>145</v>
      </c>
      <c r="E338" s="217" t="s">
        <v>19</v>
      </c>
      <c r="F338" s="218" t="s">
        <v>1087</v>
      </c>
      <c r="G338" s="216"/>
      <c r="H338" s="219">
        <v>21.120000000000001</v>
      </c>
      <c r="I338" s="220"/>
      <c r="J338" s="216"/>
      <c r="K338" s="216"/>
      <c r="L338" s="221"/>
      <c r="M338" s="222"/>
      <c r="N338" s="223"/>
      <c r="O338" s="223"/>
      <c r="P338" s="223"/>
      <c r="Q338" s="223"/>
      <c r="R338" s="223"/>
      <c r="S338" s="223"/>
      <c r="T338" s="224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25" t="s">
        <v>145</v>
      </c>
      <c r="AU338" s="225" t="s">
        <v>86</v>
      </c>
      <c r="AV338" s="12" t="s">
        <v>86</v>
      </c>
      <c r="AW338" s="12" t="s">
        <v>37</v>
      </c>
      <c r="AX338" s="12" t="s">
        <v>76</v>
      </c>
      <c r="AY338" s="225" t="s">
        <v>137</v>
      </c>
    </row>
    <row r="339" s="14" customFormat="1">
      <c r="A339" s="14"/>
      <c r="B339" s="244"/>
      <c r="C339" s="245"/>
      <c r="D339" s="210" t="s">
        <v>145</v>
      </c>
      <c r="E339" s="246" t="s">
        <v>19</v>
      </c>
      <c r="F339" s="247" t="s">
        <v>257</v>
      </c>
      <c r="G339" s="245"/>
      <c r="H339" s="248">
        <v>35.850000000000001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145</v>
      </c>
      <c r="AU339" s="254" t="s">
        <v>86</v>
      </c>
      <c r="AV339" s="14" t="s">
        <v>156</v>
      </c>
      <c r="AW339" s="14" t="s">
        <v>37</v>
      </c>
      <c r="AX339" s="14" t="s">
        <v>84</v>
      </c>
      <c r="AY339" s="254" t="s">
        <v>137</v>
      </c>
    </row>
    <row r="340" s="2" customFormat="1" ht="16.5" customHeight="1">
      <c r="A340" s="39"/>
      <c r="B340" s="40"/>
      <c r="C340" s="197" t="s">
        <v>589</v>
      </c>
      <c r="D340" s="197" t="s">
        <v>138</v>
      </c>
      <c r="E340" s="198" t="s">
        <v>566</v>
      </c>
      <c r="F340" s="199" t="s">
        <v>567</v>
      </c>
      <c r="G340" s="200" t="s">
        <v>319</v>
      </c>
      <c r="H340" s="201">
        <v>358.5</v>
      </c>
      <c r="I340" s="202"/>
      <c r="J340" s="203">
        <f>ROUND(I340*H340,2)</f>
        <v>0</v>
      </c>
      <c r="K340" s="199" t="s">
        <v>188</v>
      </c>
      <c r="L340" s="45"/>
      <c r="M340" s="204" t="s">
        <v>19</v>
      </c>
      <c r="N340" s="205" t="s">
        <v>47</v>
      </c>
      <c r="O340" s="85"/>
      <c r="P340" s="206">
        <f>O340*H340</f>
        <v>0</v>
      </c>
      <c r="Q340" s="206">
        <v>0</v>
      </c>
      <c r="R340" s="206">
        <f>Q340*H340</f>
        <v>0</v>
      </c>
      <c r="S340" s="206">
        <v>0</v>
      </c>
      <c r="T340" s="20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08" t="s">
        <v>156</v>
      </c>
      <c r="AT340" s="208" t="s">
        <v>138</v>
      </c>
      <c r="AU340" s="208" t="s">
        <v>86</v>
      </c>
      <c r="AY340" s="18" t="s">
        <v>137</v>
      </c>
      <c r="BE340" s="209">
        <f>IF(N340="základní",J340,0)</f>
        <v>0</v>
      </c>
      <c r="BF340" s="209">
        <f>IF(N340="snížená",J340,0)</f>
        <v>0</v>
      </c>
      <c r="BG340" s="209">
        <f>IF(N340="zákl. přenesená",J340,0)</f>
        <v>0</v>
      </c>
      <c r="BH340" s="209">
        <f>IF(N340="sníž. přenesená",J340,0)</f>
        <v>0</v>
      </c>
      <c r="BI340" s="209">
        <f>IF(N340="nulová",J340,0)</f>
        <v>0</v>
      </c>
      <c r="BJ340" s="18" t="s">
        <v>84</v>
      </c>
      <c r="BK340" s="209">
        <f>ROUND(I340*H340,2)</f>
        <v>0</v>
      </c>
      <c r="BL340" s="18" t="s">
        <v>156</v>
      </c>
      <c r="BM340" s="208" t="s">
        <v>1088</v>
      </c>
    </row>
    <row r="341" s="2" customFormat="1">
      <c r="A341" s="39"/>
      <c r="B341" s="40"/>
      <c r="C341" s="41"/>
      <c r="D341" s="210" t="s">
        <v>144</v>
      </c>
      <c r="E341" s="41"/>
      <c r="F341" s="211" t="s">
        <v>569</v>
      </c>
      <c r="G341" s="41"/>
      <c r="H341" s="41"/>
      <c r="I341" s="212"/>
      <c r="J341" s="41"/>
      <c r="K341" s="41"/>
      <c r="L341" s="45"/>
      <c r="M341" s="213"/>
      <c r="N341" s="214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144</v>
      </c>
      <c r="AU341" s="18" t="s">
        <v>86</v>
      </c>
    </row>
    <row r="342" s="2" customFormat="1">
      <c r="A342" s="39"/>
      <c r="B342" s="40"/>
      <c r="C342" s="41"/>
      <c r="D342" s="238" t="s">
        <v>191</v>
      </c>
      <c r="E342" s="41"/>
      <c r="F342" s="239" t="s">
        <v>570</v>
      </c>
      <c r="G342" s="41"/>
      <c r="H342" s="41"/>
      <c r="I342" s="212"/>
      <c r="J342" s="41"/>
      <c r="K342" s="41"/>
      <c r="L342" s="45"/>
      <c r="M342" s="213"/>
      <c r="N342" s="214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191</v>
      </c>
      <c r="AU342" s="18" t="s">
        <v>86</v>
      </c>
    </row>
    <row r="343" s="12" customFormat="1">
      <c r="A343" s="12"/>
      <c r="B343" s="215"/>
      <c r="C343" s="216"/>
      <c r="D343" s="210" t="s">
        <v>145</v>
      </c>
      <c r="E343" s="217" t="s">
        <v>19</v>
      </c>
      <c r="F343" s="218" t="s">
        <v>1089</v>
      </c>
      <c r="G343" s="216"/>
      <c r="H343" s="219">
        <v>358.5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25" t="s">
        <v>145</v>
      </c>
      <c r="AU343" s="225" t="s">
        <v>86</v>
      </c>
      <c r="AV343" s="12" t="s">
        <v>86</v>
      </c>
      <c r="AW343" s="12" t="s">
        <v>37</v>
      </c>
      <c r="AX343" s="12" t="s">
        <v>84</v>
      </c>
      <c r="AY343" s="225" t="s">
        <v>137</v>
      </c>
    </row>
    <row r="344" s="2" customFormat="1" ht="16.5" customHeight="1">
      <c r="A344" s="39"/>
      <c r="B344" s="40"/>
      <c r="C344" s="197" t="s">
        <v>596</v>
      </c>
      <c r="D344" s="197" t="s">
        <v>138</v>
      </c>
      <c r="E344" s="198" t="s">
        <v>573</v>
      </c>
      <c r="F344" s="199" t="s">
        <v>574</v>
      </c>
      <c r="G344" s="200" t="s">
        <v>319</v>
      </c>
      <c r="H344" s="201">
        <v>15.795</v>
      </c>
      <c r="I344" s="202"/>
      <c r="J344" s="203">
        <f>ROUND(I344*H344,2)</f>
        <v>0</v>
      </c>
      <c r="K344" s="199" t="s">
        <v>188</v>
      </c>
      <c r="L344" s="45"/>
      <c r="M344" s="204" t="s">
        <v>19</v>
      </c>
      <c r="N344" s="205" t="s">
        <v>47</v>
      </c>
      <c r="O344" s="85"/>
      <c r="P344" s="206">
        <f>O344*H344</f>
        <v>0</v>
      </c>
      <c r="Q344" s="206">
        <v>0</v>
      </c>
      <c r="R344" s="206">
        <f>Q344*H344</f>
        <v>0</v>
      </c>
      <c r="S344" s="206">
        <v>0</v>
      </c>
      <c r="T344" s="20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08" t="s">
        <v>156</v>
      </c>
      <c r="AT344" s="208" t="s">
        <v>138</v>
      </c>
      <c r="AU344" s="208" t="s">
        <v>86</v>
      </c>
      <c r="AY344" s="18" t="s">
        <v>137</v>
      </c>
      <c r="BE344" s="209">
        <f>IF(N344="základní",J344,0)</f>
        <v>0</v>
      </c>
      <c r="BF344" s="209">
        <f>IF(N344="snížená",J344,0)</f>
        <v>0</v>
      </c>
      <c r="BG344" s="209">
        <f>IF(N344="zákl. přenesená",J344,0)</f>
        <v>0</v>
      </c>
      <c r="BH344" s="209">
        <f>IF(N344="sníž. přenesená",J344,0)</f>
        <v>0</v>
      </c>
      <c r="BI344" s="209">
        <f>IF(N344="nulová",J344,0)</f>
        <v>0</v>
      </c>
      <c r="BJ344" s="18" t="s">
        <v>84</v>
      </c>
      <c r="BK344" s="209">
        <f>ROUND(I344*H344,2)</f>
        <v>0</v>
      </c>
      <c r="BL344" s="18" t="s">
        <v>156</v>
      </c>
      <c r="BM344" s="208" t="s">
        <v>1090</v>
      </c>
    </row>
    <row r="345" s="2" customFormat="1">
      <c r="A345" s="39"/>
      <c r="B345" s="40"/>
      <c r="C345" s="41"/>
      <c r="D345" s="210" t="s">
        <v>144</v>
      </c>
      <c r="E345" s="41"/>
      <c r="F345" s="211" t="s">
        <v>576</v>
      </c>
      <c r="G345" s="41"/>
      <c r="H345" s="41"/>
      <c r="I345" s="212"/>
      <c r="J345" s="41"/>
      <c r="K345" s="41"/>
      <c r="L345" s="45"/>
      <c r="M345" s="213"/>
      <c r="N345" s="214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144</v>
      </c>
      <c r="AU345" s="18" t="s">
        <v>86</v>
      </c>
    </row>
    <row r="346" s="2" customFormat="1">
      <c r="A346" s="39"/>
      <c r="B346" s="40"/>
      <c r="C346" s="41"/>
      <c r="D346" s="238" t="s">
        <v>191</v>
      </c>
      <c r="E346" s="41"/>
      <c r="F346" s="239" t="s">
        <v>577</v>
      </c>
      <c r="G346" s="41"/>
      <c r="H346" s="41"/>
      <c r="I346" s="212"/>
      <c r="J346" s="41"/>
      <c r="K346" s="41"/>
      <c r="L346" s="45"/>
      <c r="M346" s="213"/>
      <c r="N346" s="214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191</v>
      </c>
      <c r="AU346" s="18" t="s">
        <v>86</v>
      </c>
    </row>
    <row r="347" s="12" customFormat="1">
      <c r="A347" s="12"/>
      <c r="B347" s="215"/>
      <c r="C347" s="216"/>
      <c r="D347" s="210" t="s">
        <v>145</v>
      </c>
      <c r="E347" s="217" t="s">
        <v>19</v>
      </c>
      <c r="F347" s="218" t="s">
        <v>1091</v>
      </c>
      <c r="G347" s="216"/>
      <c r="H347" s="219">
        <v>4.875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25" t="s">
        <v>145</v>
      </c>
      <c r="AU347" s="225" t="s">
        <v>86</v>
      </c>
      <c r="AV347" s="12" t="s">
        <v>86</v>
      </c>
      <c r="AW347" s="12" t="s">
        <v>37</v>
      </c>
      <c r="AX347" s="12" t="s">
        <v>76</v>
      </c>
      <c r="AY347" s="225" t="s">
        <v>137</v>
      </c>
    </row>
    <row r="348" s="12" customFormat="1">
      <c r="A348" s="12"/>
      <c r="B348" s="215"/>
      <c r="C348" s="216"/>
      <c r="D348" s="210" t="s">
        <v>145</v>
      </c>
      <c r="E348" s="217" t="s">
        <v>19</v>
      </c>
      <c r="F348" s="218" t="s">
        <v>1092</v>
      </c>
      <c r="G348" s="216"/>
      <c r="H348" s="219">
        <v>10.92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25" t="s">
        <v>145</v>
      </c>
      <c r="AU348" s="225" t="s">
        <v>86</v>
      </c>
      <c r="AV348" s="12" t="s">
        <v>86</v>
      </c>
      <c r="AW348" s="12" t="s">
        <v>37</v>
      </c>
      <c r="AX348" s="12" t="s">
        <v>76</v>
      </c>
      <c r="AY348" s="225" t="s">
        <v>137</v>
      </c>
    </row>
    <row r="349" s="14" customFormat="1">
      <c r="A349" s="14"/>
      <c r="B349" s="244"/>
      <c r="C349" s="245"/>
      <c r="D349" s="210" t="s">
        <v>145</v>
      </c>
      <c r="E349" s="246" t="s">
        <v>19</v>
      </c>
      <c r="F349" s="247" t="s">
        <v>257</v>
      </c>
      <c r="G349" s="245"/>
      <c r="H349" s="248">
        <v>15.795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145</v>
      </c>
      <c r="AU349" s="254" t="s">
        <v>86</v>
      </c>
      <c r="AV349" s="14" t="s">
        <v>156</v>
      </c>
      <c r="AW349" s="14" t="s">
        <v>37</v>
      </c>
      <c r="AX349" s="14" t="s">
        <v>84</v>
      </c>
      <c r="AY349" s="254" t="s">
        <v>137</v>
      </c>
    </row>
    <row r="350" s="2" customFormat="1" ht="16.5" customHeight="1">
      <c r="A350" s="39"/>
      <c r="B350" s="40"/>
      <c r="C350" s="197" t="s">
        <v>603</v>
      </c>
      <c r="D350" s="197" t="s">
        <v>138</v>
      </c>
      <c r="E350" s="198" t="s">
        <v>583</v>
      </c>
      <c r="F350" s="199" t="s">
        <v>584</v>
      </c>
      <c r="G350" s="200" t="s">
        <v>319</v>
      </c>
      <c r="H350" s="201">
        <v>157.94999999999999</v>
      </c>
      <c r="I350" s="202"/>
      <c r="J350" s="203">
        <f>ROUND(I350*H350,2)</f>
        <v>0</v>
      </c>
      <c r="K350" s="199" t="s">
        <v>188</v>
      </c>
      <c r="L350" s="45"/>
      <c r="M350" s="204" t="s">
        <v>19</v>
      </c>
      <c r="N350" s="205" t="s">
        <v>47</v>
      </c>
      <c r="O350" s="85"/>
      <c r="P350" s="206">
        <f>O350*H350</f>
        <v>0</v>
      </c>
      <c r="Q350" s="206">
        <v>0</v>
      </c>
      <c r="R350" s="206">
        <f>Q350*H350</f>
        <v>0</v>
      </c>
      <c r="S350" s="206">
        <v>0</v>
      </c>
      <c r="T350" s="20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08" t="s">
        <v>156</v>
      </c>
      <c r="AT350" s="208" t="s">
        <v>138</v>
      </c>
      <c r="AU350" s="208" t="s">
        <v>86</v>
      </c>
      <c r="AY350" s="18" t="s">
        <v>137</v>
      </c>
      <c r="BE350" s="209">
        <f>IF(N350="základní",J350,0)</f>
        <v>0</v>
      </c>
      <c r="BF350" s="209">
        <f>IF(N350="snížená",J350,0)</f>
        <v>0</v>
      </c>
      <c r="BG350" s="209">
        <f>IF(N350="zákl. přenesená",J350,0)</f>
        <v>0</v>
      </c>
      <c r="BH350" s="209">
        <f>IF(N350="sníž. přenesená",J350,0)</f>
        <v>0</v>
      </c>
      <c r="BI350" s="209">
        <f>IF(N350="nulová",J350,0)</f>
        <v>0</v>
      </c>
      <c r="BJ350" s="18" t="s">
        <v>84</v>
      </c>
      <c r="BK350" s="209">
        <f>ROUND(I350*H350,2)</f>
        <v>0</v>
      </c>
      <c r="BL350" s="18" t="s">
        <v>156</v>
      </c>
      <c r="BM350" s="208" t="s">
        <v>1093</v>
      </c>
    </row>
    <row r="351" s="2" customFormat="1">
      <c r="A351" s="39"/>
      <c r="B351" s="40"/>
      <c r="C351" s="41"/>
      <c r="D351" s="210" t="s">
        <v>144</v>
      </c>
      <c r="E351" s="41"/>
      <c r="F351" s="211" t="s">
        <v>586</v>
      </c>
      <c r="G351" s="41"/>
      <c r="H351" s="41"/>
      <c r="I351" s="212"/>
      <c r="J351" s="41"/>
      <c r="K351" s="41"/>
      <c r="L351" s="45"/>
      <c r="M351" s="213"/>
      <c r="N351" s="214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144</v>
      </c>
      <c r="AU351" s="18" t="s">
        <v>86</v>
      </c>
    </row>
    <row r="352" s="2" customFormat="1">
      <c r="A352" s="39"/>
      <c r="B352" s="40"/>
      <c r="C352" s="41"/>
      <c r="D352" s="238" t="s">
        <v>191</v>
      </c>
      <c r="E352" s="41"/>
      <c r="F352" s="239" t="s">
        <v>587</v>
      </c>
      <c r="G352" s="41"/>
      <c r="H352" s="41"/>
      <c r="I352" s="212"/>
      <c r="J352" s="41"/>
      <c r="K352" s="41"/>
      <c r="L352" s="45"/>
      <c r="M352" s="213"/>
      <c r="N352" s="214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191</v>
      </c>
      <c r="AU352" s="18" t="s">
        <v>86</v>
      </c>
    </row>
    <row r="353" s="12" customFormat="1">
      <c r="A353" s="12"/>
      <c r="B353" s="215"/>
      <c r="C353" s="216"/>
      <c r="D353" s="210" t="s">
        <v>145</v>
      </c>
      <c r="E353" s="217" t="s">
        <v>19</v>
      </c>
      <c r="F353" s="218" t="s">
        <v>1094</v>
      </c>
      <c r="G353" s="216"/>
      <c r="H353" s="219">
        <v>157.94999999999999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25" t="s">
        <v>145</v>
      </c>
      <c r="AU353" s="225" t="s">
        <v>86</v>
      </c>
      <c r="AV353" s="12" t="s">
        <v>86</v>
      </c>
      <c r="AW353" s="12" t="s">
        <v>37</v>
      </c>
      <c r="AX353" s="12" t="s">
        <v>84</v>
      </c>
      <c r="AY353" s="225" t="s">
        <v>137</v>
      </c>
    </row>
    <row r="354" s="2" customFormat="1" ht="16.5" customHeight="1">
      <c r="A354" s="39"/>
      <c r="B354" s="40"/>
      <c r="C354" s="197" t="s">
        <v>609</v>
      </c>
      <c r="D354" s="197" t="s">
        <v>138</v>
      </c>
      <c r="E354" s="198" t="s">
        <v>590</v>
      </c>
      <c r="F354" s="199" t="s">
        <v>591</v>
      </c>
      <c r="G354" s="200" t="s">
        <v>319</v>
      </c>
      <c r="H354" s="201">
        <v>35.850000000000001</v>
      </c>
      <c r="I354" s="202"/>
      <c r="J354" s="203">
        <f>ROUND(I354*H354,2)</f>
        <v>0</v>
      </c>
      <c r="K354" s="199" t="s">
        <v>188</v>
      </c>
      <c r="L354" s="45"/>
      <c r="M354" s="204" t="s">
        <v>19</v>
      </c>
      <c r="N354" s="205" t="s">
        <v>47</v>
      </c>
      <c r="O354" s="85"/>
      <c r="P354" s="206">
        <f>O354*H354</f>
        <v>0</v>
      </c>
      <c r="Q354" s="206">
        <v>0</v>
      </c>
      <c r="R354" s="206">
        <f>Q354*H354</f>
        <v>0</v>
      </c>
      <c r="S354" s="206">
        <v>0</v>
      </c>
      <c r="T354" s="207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08" t="s">
        <v>156</v>
      </c>
      <c r="AT354" s="208" t="s">
        <v>138</v>
      </c>
      <c r="AU354" s="208" t="s">
        <v>86</v>
      </c>
      <c r="AY354" s="18" t="s">
        <v>137</v>
      </c>
      <c r="BE354" s="209">
        <f>IF(N354="základní",J354,0)</f>
        <v>0</v>
      </c>
      <c r="BF354" s="209">
        <f>IF(N354="snížená",J354,0)</f>
        <v>0</v>
      </c>
      <c r="BG354" s="209">
        <f>IF(N354="zákl. přenesená",J354,0)</f>
        <v>0</v>
      </c>
      <c r="BH354" s="209">
        <f>IF(N354="sníž. přenesená",J354,0)</f>
        <v>0</v>
      </c>
      <c r="BI354" s="209">
        <f>IF(N354="nulová",J354,0)</f>
        <v>0</v>
      </c>
      <c r="BJ354" s="18" t="s">
        <v>84</v>
      </c>
      <c r="BK354" s="209">
        <f>ROUND(I354*H354,2)</f>
        <v>0</v>
      </c>
      <c r="BL354" s="18" t="s">
        <v>156</v>
      </c>
      <c r="BM354" s="208" t="s">
        <v>1095</v>
      </c>
    </row>
    <row r="355" s="2" customFormat="1">
      <c r="A355" s="39"/>
      <c r="B355" s="40"/>
      <c r="C355" s="41"/>
      <c r="D355" s="210" t="s">
        <v>144</v>
      </c>
      <c r="E355" s="41"/>
      <c r="F355" s="211" t="s">
        <v>593</v>
      </c>
      <c r="G355" s="41"/>
      <c r="H355" s="41"/>
      <c r="I355" s="212"/>
      <c r="J355" s="41"/>
      <c r="K355" s="41"/>
      <c r="L355" s="45"/>
      <c r="M355" s="213"/>
      <c r="N355" s="214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144</v>
      </c>
      <c r="AU355" s="18" t="s">
        <v>86</v>
      </c>
    </row>
    <row r="356" s="2" customFormat="1">
      <c r="A356" s="39"/>
      <c r="B356" s="40"/>
      <c r="C356" s="41"/>
      <c r="D356" s="238" t="s">
        <v>191</v>
      </c>
      <c r="E356" s="41"/>
      <c r="F356" s="239" t="s">
        <v>594</v>
      </c>
      <c r="G356" s="41"/>
      <c r="H356" s="41"/>
      <c r="I356" s="212"/>
      <c r="J356" s="41"/>
      <c r="K356" s="41"/>
      <c r="L356" s="45"/>
      <c r="M356" s="213"/>
      <c r="N356" s="214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191</v>
      </c>
      <c r="AU356" s="18" t="s">
        <v>86</v>
      </c>
    </row>
    <row r="357" s="12" customFormat="1">
      <c r="A357" s="12"/>
      <c r="B357" s="215"/>
      <c r="C357" s="216"/>
      <c r="D357" s="210" t="s">
        <v>145</v>
      </c>
      <c r="E357" s="217" t="s">
        <v>19</v>
      </c>
      <c r="F357" s="218" t="s">
        <v>1096</v>
      </c>
      <c r="G357" s="216"/>
      <c r="H357" s="219">
        <v>35.850000000000001</v>
      </c>
      <c r="I357" s="220"/>
      <c r="J357" s="216"/>
      <c r="K357" s="216"/>
      <c r="L357" s="221"/>
      <c r="M357" s="222"/>
      <c r="N357" s="223"/>
      <c r="O357" s="223"/>
      <c r="P357" s="223"/>
      <c r="Q357" s="223"/>
      <c r="R357" s="223"/>
      <c r="S357" s="223"/>
      <c r="T357" s="224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25" t="s">
        <v>145</v>
      </c>
      <c r="AU357" s="225" t="s">
        <v>86</v>
      </c>
      <c r="AV357" s="12" t="s">
        <v>86</v>
      </c>
      <c r="AW357" s="12" t="s">
        <v>37</v>
      </c>
      <c r="AX357" s="12" t="s">
        <v>84</v>
      </c>
      <c r="AY357" s="225" t="s">
        <v>137</v>
      </c>
    </row>
    <row r="358" s="2" customFormat="1" ht="16.5" customHeight="1">
      <c r="A358" s="39"/>
      <c r="B358" s="40"/>
      <c r="C358" s="197" t="s">
        <v>615</v>
      </c>
      <c r="D358" s="197" t="s">
        <v>138</v>
      </c>
      <c r="E358" s="198" t="s">
        <v>597</v>
      </c>
      <c r="F358" s="199" t="s">
        <v>598</v>
      </c>
      <c r="G358" s="200" t="s">
        <v>319</v>
      </c>
      <c r="H358" s="201">
        <v>15.795</v>
      </c>
      <c r="I358" s="202"/>
      <c r="J358" s="203">
        <f>ROUND(I358*H358,2)</f>
        <v>0</v>
      </c>
      <c r="K358" s="199" t="s">
        <v>188</v>
      </c>
      <c r="L358" s="45"/>
      <c r="M358" s="204" t="s">
        <v>19</v>
      </c>
      <c r="N358" s="205" t="s">
        <v>47</v>
      </c>
      <c r="O358" s="85"/>
      <c r="P358" s="206">
        <f>O358*H358</f>
        <v>0</v>
      </c>
      <c r="Q358" s="206">
        <v>0</v>
      </c>
      <c r="R358" s="206">
        <f>Q358*H358</f>
        <v>0</v>
      </c>
      <c r="S358" s="206">
        <v>0</v>
      </c>
      <c r="T358" s="20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08" t="s">
        <v>156</v>
      </c>
      <c r="AT358" s="208" t="s">
        <v>138</v>
      </c>
      <c r="AU358" s="208" t="s">
        <v>86</v>
      </c>
      <c r="AY358" s="18" t="s">
        <v>137</v>
      </c>
      <c r="BE358" s="209">
        <f>IF(N358="základní",J358,0)</f>
        <v>0</v>
      </c>
      <c r="BF358" s="209">
        <f>IF(N358="snížená",J358,0)</f>
        <v>0</v>
      </c>
      <c r="BG358" s="209">
        <f>IF(N358="zákl. přenesená",J358,0)</f>
        <v>0</v>
      </c>
      <c r="BH358" s="209">
        <f>IF(N358="sníž. přenesená",J358,0)</f>
        <v>0</v>
      </c>
      <c r="BI358" s="209">
        <f>IF(N358="nulová",J358,0)</f>
        <v>0</v>
      </c>
      <c r="BJ358" s="18" t="s">
        <v>84</v>
      </c>
      <c r="BK358" s="209">
        <f>ROUND(I358*H358,2)</f>
        <v>0</v>
      </c>
      <c r="BL358" s="18" t="s">
        <v>156</v>
      </c>
      <c r="BM358" s="208" t="s">
        <v>1097</v>
      </c>
    </row>
    <row r="359" s="2" customFormat="1">
      <c r="A359" s="39"/>
      <c r="B359" s="40"/>
      <c r="C359" s="41"/>
      <c r="D359" s="210" t="s">
        <v>144</v>
      </c>
      <c r="E359" s="41"/>
      <c r="F359" s="211" t="s">
        <v>600</v>
      </c>
      <c r="G359" s="41"/>
      <c r="H359" s="41"/>
      <c r="I359" s="212"/>
      <c r="J359" s="41"/>
      <c r="K359" s="41"/>
      <c r="L359" s="45"/>
      <c r="M359" s="213"/>
      <c r="N359" s="214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144</v>
      </c>
      <c r="AU359" s="18" t="s">
        <v>86</v>
      </c>
    </row>
    <row r="360" s="2" customFormat="1">
      <c r="A360" s="39"/>
      <c r="B360" s="40"/>
      <c r="C360" s="41"/>
      <c r="D360" s="238" t="s">
        <v>191</v>
      </c>
      <c r="E360" s="41"/>
      <c r="F360" s="239" t="s">
        <v>601</v>
      </c>
      <c r="G360" s="41"/>
      <c r="H360" s="41"/>
      <c r="I360" s="212"/>
      <c r="J360" s="41"/>
      <c r="K360" s="41"/>
      <c r="L360" s="45"/>
      <c r="M360" s="213"/>
      <c r="N360" s="214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191</v>
      </c>
      <c r="AU360" s="18" t="s">
        <v>86</v>
      </c>
    </row>
    <row r="361" s="12" customFormat="1">
      <c r="A361" s="12"/>
      <c r="B361" s="215"/>
      <c r="C361" s="216"/>
      <c r="D361" s="210" t="s">
        <v>145</v>
      </c>
      <c r="E361" s="217" t="s">
        <v>19</v>
      </c>
      <c r="F361" s="218" t="s">
        <v>1098</v>
      </c>
      <c r="G361" s="216"/>
      <c r="H361" s="219">
        <v>15.795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25" t="s">
        <v>145</v>
      </c>
      <c r="AU361" s="225" t="s">
        <v>86</v>
      </c>
      <c r="AV361" s="12" t="s">
        <v>86</v>
      </c>
      <c r="AW361" s="12" t="s">
        <v>37</v>
      </c>
      <c r="AX361" s="12" t="s">
        <v>84</v>
      </c>
      <c r="AY361" s="225" t="s">
        <v>137</v>
      </c>
    </row>
    <row r="362" s="2" customFormat="1" ht="24.15" customHeight="1">
      <c r="A362" s="39"/>
      <c r="B362" s="40"/>
      <c r="C362" s="197" t="s">
        <v>620</v>
      </c>
      <c r="D362" s="197" t="s">
        <v>138</v>
      </c>
      <c r="E362" s="198" t="s">
        <v>604</v>
      </c>
      <c r="F362" s="199" t="s">
        <v>605</v>
      </c>
      <c r="G362" s="200" t="s">
        <v>319</v>
      </c>
      <c r="H362" s="201">
        <v>75.814999999999998</v>
      </c>
      <c r="I362" s="202"/>
      <c r="J362" s="203">
        <f>ROUND(I362*H362,2)</f>
        <v>0</v>
      </c>
      <c r="K362" s="199" t="s">
        <v>188</v>
      </c>
      <c r="L362" s="45"/>
      <c r="M362" s="204" t="s">
        <v>19</v>
      </c>
      <c r="N362" s="205" t="s">
        <v>47</v>
      </c>
      <c r="O362" s="85"/>
      <c r="P362" s="206">
        <f>O362*H362</f>
        <v>0</v>
      </c>
      <c r="Q362" s="206">
        <v>0</v>
      </c>
      <c r="R362" s="206">
        <f>Q362*H362</f>
        <v>0</v>
      </c>
      <c r="S362" s="206">
        <v>0</v>
      </c>
      <c r="T362" s="20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08" t="s">
        <v>156</v>
      </c>
      <c r="AT362" s="208" t="s">
        <v>138</v>
      </c>
      <c r="AU362" s="208" t="s">
        <v>86</v>
      </c>
      <c r="AY362" s="18" t="s">
        <v>137</v>
      </c>
      <c r="BE362" s="209">
        <f>IF(N362="základní",J362,0)</f>
        <v>0</v>
      </c>
      <c r="BF362" s="209">
        <f>IF(N362="snížená",J362,0)</f>
        <v>0</v>
      </c>
      <c r="BG362" s="209">
        <f>IF(N362="zákl. přenesená",J362,0)</f>
        <v>0</v>
      </c>
      <c r="BH362" s="209">
        <f>IF(N362="sníž. přenesená",J362,0)</f>
        <v>0</v>
      </c>
      <c r="BI362" s="209">
        <f>IF(N362="nulová",J362,0)</f>
        <v>0</v>
      </c>
      <c r="BJ362" s="18" t="s">
        <v>84</v>
      </c>
      <c r="BK362" s="209">
        <f>ROUND(I362*H362,2)</f>
        <v>0</v>
      </c>
      <c r="BL362" s="18" t="s">
        <v>156</v>
      </c>
      <c r="BM362" s="208" t="s">
        <v>1099</v>
      </c>
    </row>
    <row r="363" s="2" customFormat="1">
      <c r="A363" s="39"/>
      <c r="B363" s="40"/>
      <c r="C363" s="41"/>
      <c r="D363" s="210" t="s">
        <v>144</v>
      </c>
      <c r="E363" s="41"/>
      <c r="F363" s="211" t="s">
        <v>607</v>
      </c>
      <c r="G363" s="41"/>
      <c r="H363" s="41"/>
      <c r="I363" s="212"/>
      <c r="J363" s="41"/>
      <c r="K363" s="41"/>
      <c r="L363" s="45"/>
      <c r="M363" s="213"/>
      <c r="N363" s="214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144</v>
      </c>
      <c r="AU363" s="18" t="s">
        <v>86</v>
      </c>
    </row>
    <row r="364" s="2" customFormat="1">
      <c r="A364" s="39"/>
      <c r="B364" s="40"/>
      <c r="C364" s="41"/>
      <c r="D364" s="238" t="s">
        <v>191</v>
      </c>
      <c r="E364" s="41"/>
      <c r="F364" s="239" t="s">
        <v>608</v>
      </c>
      <c r="G364" s="41"/>
      <c r="H364" s="41"/>
      <c r="I364" s="212"/>
      <c r="J364" s="41"/>
      <c r="K364" s="41"/>
      <c r="L364" s="45"/>
      <c r="M364" s="213"/>
      <c r="N364" s="214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191</v>
      </c>
      <c r="AU364" s="18" t="s">
        <v>86</v>
      </c>
    </row>
    <row r="365" s="12" customFormat="1">
      <c r="A365" s="12"/>
      <c r="B365" s="215"/>
      <c r="C365" s="216"/>
      <c r="D365" s="210" t="s">
        <v>145</v>
      </c>
      <c r="E365" s="217" t="s">
        <v>19</v>
      </c>
      <c r="F365" s="218" t="s">
        <v>1100</v>
      </c>
      <c r="G365" s="216"/>
      <c r="H365" s="219">
        <v>64.894999999999996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25" t="s">
        <v>145</v>
      </c>
      <c r="AU365" s="225" t="s">
        <v>86</v>
      </c>
      <c r="AV365" s="12" t="s">
        <v>86</v>
      </c>
      <c r="AW365" s="12" t="s">
        <v>37</v>
      </c>
      <c r="AX365" s="12" t="s">
        <v>76</v>
      </c>
      <c r="AY365" s="225" t="s">
        <v>137</v>
      </c>
    </row>
    <row r="366" s="12" customFormat="1">
      <c r="A366" s="12"/>
      <c r="B366" s="215"/>
      <c r="C366" s="216"/>
      <c r="D366" s="210" t="s">
        <v>145</v>
      </c>
      <c r="E366" s="217" t="s">
        <v>19</v>
      </c>
      <c r="F366" s="218" t="s">
        <v>1092</v>
      </c>
      <c r="G366" s="216"/>
      <c r="H366" s="219">
        <v>10.92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25" t="s">
        <v>145</v>
      </c>
      <c r="AU366" s="225" t="s">
        <v>86</v>
      </c>
      <c r="AV366" s="12" t="s">
        <v>86</v>
      </c>
      <c r="AW366" s="12" t="s">
        <v>37</v>
      </c>
      <c r="AX366" s="12" t="s">
        <v>76</v>
      </c>
      <c r="AY366" s="225" t="s">
        <v>137</v>
      </c>
    </row>
    <row r="367" s="14" customFormat="1">
      <c r="A367" s="14"/>
      <c r="B367" s="244"/>
      <c r="C367" s="245"/>
      <c r="D367" s="210" t="s">
        <v>145</v>
      </c>
      <c r="E367" s="246" t="s">
        <v>19</v>
      </c>
      <c r="F367" s="247" t="s">
        <v>257</v>
      </c>
      <c r="G367" s="245"/>
      <c r="H367" s="248">
        <v>75.814999999999998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145</v>
      </c>
      <c r="AU367" s="254" t="s">
        <v>86</v>
      </c>
      <c r="AV367" s="14" t="s">
        <v>156</v>
      </c>
      <c r="AW367" s="14" t="s">
        <v>37</v>
      </c>
      <c r="AX367" s="14" t="s">
        <v>84</v>
      </c>
      <c r="AY367" s="254" t="s">
        <v>137</v>
      </c>
    </row>
    <row r="368" s="2" customFormat="1" ht="24.15" customHeight="1">
      <c r="A368" s="39"/>
      <c r="B368" s="40"/>
      <c r="C368" s="197" t="s">
        <v>629</v>
      </c>
      <c r="D368" s="197" t="s">
        <v>138</v>
      </c>
      <c r="E368" s="198" t="s">
        <v>616</v>
      </c>
      <c r="F368" s="199" t="s">
        <v>617</v>
      </c>
      <c r="G368" s="200" t="s">
        <v>319</v>
      </c>
      <c r="H368" s="201">
        <v>14.73</v>
      </c>
      <c r="I368" s="202"/>
      <c r="J368" s="203">
        <f>ROUND(I368*H368,2)</f>
        <v>0</v>
      </c>
      <c r="K368" s="199" t="s">
        <v>188</v>
      </c>
      <c r="L368" s="45"/>
      <c r="M368" s="204" t="s">
        <v>19</v>
      </c>
      <c r="N368" s="205" t="s">
        <v>47</v>
      </c>
      <c r="O368" s="85"/>
      <c r="P368" s="206">
        <f>O368*H368</f>
        <v>0</v>
      </c>
      <c r="Q368" s="206">
        <v>0</v>
      </c>
      <c r="R368" s="206">
        <f>Q368*H368</f>
        <v>0</v>
      </c>
      <c r="S368" s="206">
        <v>0</v>
      </c>
      <c r="T368" s="20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08" t="s">
        <v>156</v>
      </c>
      <c r="AT368" s="208" t="s">
        <v>138</v>
      </c>
      <c r="AU368" s="208" t="s">
        <v>86</v>
      </c>
      <c r="AY368" s="18" t="s">
        <v>137</v>
      </c>
      <c r="BE368" s="209">
        <f>IF(N368="základní",J368,0)</f>
        <v>0</v>
      </c>
      <c r="BF368" s="209">
        <f>IF(N368="snížená",J368,0)</f>
        <v>0</v>
      </c>
      <c r="BG368" s="209">
        <f>IF(N368="zákl. přenesená",J368,0)</f>
        <v>0</v>
      </c>
      <c r="BH368" s="209">
        <f>IF(N368="sníž. přenesená",J368,0)</f>
        <v>0</v>
      </c>
      <c r="BI368" s="209">
        <f>IF(N368="nulová",J368,0)</f>
        <v>0</v>
      </c>
      <c r="BJ368" s="18" t="s">
        <v>84</v>
      </c>
      <c r="BK368" s="209">
        <f>ROUND(I368*H368,2)</f>
        <v>0</v>
      </c>
      <c r="BL368" s="18" t="s">
        <v>156</v>
      </c>
      <c r="BM368" s="208" t="s">
        <v>1101</v>
      </c>
    </row>
    <row r="369" s="2" customFormat="1">
      <c r="A369" s="39"/>
      <c r="B369" s="40"/>
      <c r="C369" s="41"/>
      <c r="D369" s="210" t="s">
        <v>144</v>
      </c>
      <c r="E369" s="41"/>
      <c r="F369" s="211" t="s">
        <v>617</v>
      </c>
      <c r="G369" s="41"/>
      <c r="H369" s="41"/>
      <c r="I369" s="212"/>
      <c r="J369" s="41"/>
      <c r="K369" s="41"/>
      <c r="L369" s="45"/>
      <c r="M369" s="213"/>
      <c r="N369" s="214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144</v>
      </c>
      <c r="AU369" s="18" t="s">
        <v>86</v>
      </c>
    </row>
    <row r="370" s="2" customFormat="1">
      <c r="A370" s="39"/>
      <c r="B370" s="40"/>
      <c r="C370" s="41"/>
      <c r="D370" s="238" t="s">
        <v>191</v>
      </c>
      <c r="E370" s="41"/>
      <c r="F370" s="239" t="s">
        <v>619</v>
      </c>
      <c r="G370" s="41"/>
      <c r="H370" s="41"/>
      <c r="I370" s="212"/>
      <c r="J370" s="41"/>
      <c r="K370" s="41"/>
      <c r="L370" s="45"/>
      <c r="M370" s="213"/>
      <c r="N370" s="214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191</v>
      </c>
      <c r="AU370" s="18" t="s">
        <v>86</v>
      </c>
    </row>
    <row r="371" s="12" customFormat="1">
      <c r="A371" s="12"/>
      <c r="B371" s="215"/>
      <c r="C371" s="216"/>
      <c r="D371" s="210" t="s">
        <v>145</v>
      </c>
      <c r="E371" s="217" t="s">
        <v>19</v>
      </c>
      <c r="F371" s="218" t="s">
        <v>1086</v>
      </c>
      <c r="G371" s="216"/>
      <c r="H371" s="219">
        <v>14.73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25" t="s">
        <v>145</v>
      </c>
      <c r="AU371" s="225" t="s">
        <v>86</v>
      </c>
      <c r="AV371" s="12" t="s">
        <v>86</v>
      </c>
      <c r="AW371" s="12" t="s">
        <v>37</v>
      </c>
      <c r="AX371" s="12" t="s">
        <v>84</v>
      </c>
      <c r="AY371" s="225" t="s">
        <v>137</v>
      </c>
    </row>
    <row r="372" s="2" customFormat="1" ht="24.15" customHeight="1">
      <c r="A372" s="39"/>
      <c r="B372" s="40"/>
      <c r="C372" s="197" t="s">
        <v>1102</v>
      </c>
      <c r="D372" s="197" t="s">
        <v>138</v>
      </c>
      <c r="E372" s="198" t="s">
        <v>621</v>
      </c>
      <c r="F372" s="199" t="s">
        <v>622</v>
      </c>
      <c r="G372" s="200" t="s">
        <v>319</v>
      </c>
      <c r="H372" s="201">
        <v>21.120000000000001</v>
      </c>
      <c r="I372" s="202"/>
      <c r="J372" s="203">
        <f>ROUND(I372*H372,2)</f>
        <v>0</v>
      </c>
      <c r="K372" s="199" t="s">
        <v>188</v>
      </c>
      <c r="L372" s="45"/>
      <c r="M372" s="204" t="s">
        <v>19</v>
      </c>
      <c r="N372" s="205" t="s">
        <v>47</v>
      </c>
      <c r="O372" s="85"/>
      <c r="P372" s="206">
        <f>O372*H372</f>
        <v>0</v>
      </c>
      <c r="Q372" s="206">
        <v>0</v>
      </c>
      <c r="R372" s="206">
        <f>Q372*H372</f>
        <v>0</v>
      </c>
      <c r="S372" s="206">
        <v>0</v>
      </c>
      <c r="T372" s="20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08" t="s">
        <v>156</v>
      </c>
      <c r="AT372" s="208" t="s">
        <v>138</v>
      </c>
      <c r="AU372" s="208" t="s">
        <v>86</v>
      </c>
      <c r="AY372" s="18" t="s">
        <v>137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18" t="s">
        <v>84</v>
      </c>
      <c r="BK372" s="209">
        <f>ROUND(I372*H372,2)</f>
        <v>0</v>
      </c>
      <c r="BL372" s="18" t="s">
        <v>156</v>
      </c>
      <c r="BM372" s="208" t="s">
        <v>1103</v>
      </c>
    </row>
    <row r="373" s="2" customFormat="1">
      <c r="A373" s="39"/>
      <c r="B373" s="40"/>
      <c r="C373" s="41"/>
      <c r="D373" s="210" t="s">
        <v>144</v>
      </c>
      <c r="E373" s="41"/>
      <c r="F373" s="211" t="s">
        <v>622</v>
      </c>
      <c r="G373" s="41"/>
      <c r="H373" s="41"/>
      <c r="I373" s="212"/>
      <c r="J373" s="41"/>
      <c r="K373" s="41"/>
      <c r="L373" s="45"/>
      <c r="M373" s="213"/>
      <c r="N373" s="214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144</v>
      </c>
      <c r="AU373" s="18" t="s">
        <v>86</v>
      </c>
    </row>
    <row r="374" s="2" customFormat="1">
      <c r="A374" s="39"/>
      <c r="B374" s="40"/>
      <c r="C374" s="41"/>
      <c r="D374" s="238" t="s">
        <v>191</v>
      </c>
      <c r="E374" s="41"/>
      <c r="F374" s="239" t="s">
        <v>624</v>
      </c>
      <c r="G374" s="41"/>
      <c r="H374" s="41"/>
      <c r="I374" s="212"/>
      <c r="J374" s="41"/>
      <c r="K374" s="41"/>
      <c r="L374" s="45"/>
      <c r="M374" s="213"/>
      <c r="N374" s="214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191</v>
      </c>
      <c r="AU374" s="18" t="s">
        <v>86</v>
      </c>
    </row>
    <row r="375" s="12" customFormat="1">
      <c r="A375" s="12"/>
      <c r="B375" s="215"/>
      <c r="C375" s="216"/>
      <c r="D375" s="210" t="s">
        <v>145</v>
      </c>
      <c r="E375" s="217" t="s">
        <v>19</v>
      </c>
      <c r="F375" s="218" t="s">
        <v>1087</v>
      </c>
      <c r="G375" s="216"/>
      <c r="H375" s="219">
        <v>21.120000000000001</v>
      </c>
      <c r="I375" s="220"/>
      <c r="J375" s="216"/>
      <c r="K375" s="216"/>
      <c r="L375" s="221"/>
      <c r="M375" s="241"/>
      <c r="N375" s="242"/>
      <c r="O375" s="242"/>
      <c r="P375" s="242"/>
      <c r="Q375" s="242"/>
      <c r="R375" s="242"/>
      <c r="S375" s="242"/>
      <c r="T375" s="243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25" t="s">
        <v>145</v>
      </c>
      <c r="AU375" s="225" t="s">
        <v>86</v>
      </c>
      <c r="AV375" s="12" t="s">
        <v>86</v>
      </c>
      <c r="AW375" s="12" t="s">
        <v>37</v>
      </c>
      <c r="AX375" s="12" t="s">
        <v>84</v>
      </c>
      <c r="AY375" s="225" t="s">
        <v>137</v>
      </c>
    </row>
    <row r="376" s="2" customFormat="1" ht="6.96" customHeight="1">
      <c r="A376" s="39"/>
      <c r="B376" s="60"/>
      <c r="C376" s="61"/>
      <c r="D376" s="61"/>
      <c r="E376" s="61"/>
      <c r="F376" s="61"/>
      <c r="G376" s="61"/>
      <c r="H376" s="61"/>
      <c r="I376" s="61"/>
      <c r="J376" s="61"/>
      <c r="K376" s="61"/>
      <c r="L376" s="45"/>
      <c r="M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</row>
  </sheetData>
  <sheetProtection sheet="1" autoFilter="0" formatColumns="0" formatRows="0" objects="1" scenarios="1" spinCount="100000" saltValue="nlbbcGnZxIhcKdlUhVDWdA1ZadrNZuBTsBeTWC2ABlXJO5l6wupN4O1tSIJ1Ze7kZW4POBA0Ka0ShdMszooZUg==" hashValue="T4g54Rs0E75K1ZEHluO1mWKlgk7F7rn62rtyanWs0KHkgT4ZpOqTX+CXIl3jH6NXvZq1+S424Q1liHnDueUaBQ==" algorithmName="SHA-512" password="CC35"/>
  <autoFilter ref="C86:K37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11251101"/>
    <hyperlink ref="F99" r:id="rId2" display="https://podminky.urs.cz/item/CS_URS_2023_01/113106144"/>
    <hyperlink ref="F103" r:id="rId3" display="https://podminky.urs.cz/item/CS_URS_2023_01/113107221"/>
    <hyperlink ref="F107" r:id="rId4" display="https://podminky.urs.cz/item/CS_URS_2023_01/113107222"/>
    <hyperlink ref="F111" r:id="rId5" display="https://podminky.urs.cz/item/CS_URS_2023_01/113107231"/>
    <hyperlink ref="F115" r:id="rId6" display="https://podminky.urs.cz/item/CS_URS_2023_01/113107242"/>
    <hyperlink ref="F121" r:id="rId7" display="https://podminky.urs.cz/item/CS_URS_2023_01/121151113"/>
    <hyperlink ref="F125" r:id="rId8" display="https://podminky.urs.cz/item/CS_URS_2023_01/122251102"/>
    <hyperlink ref="F132" r:id="rId9" display="https://podminky.urs.cz/item/CS_URS_2023_01/132251101"/>
    <hyperlink ref="F137" r:id="rId10" display="https://podminky.urs.cz/item/CS_URS_2023_01/162351103"/>
    <hyperlink ref="F147" r:id="rId11" display="https://podminky.urs.cz/item/CS_URS_2023_01/162751117"/>
    <hyperlink ref="F157" r:id="rId12" display="https://podminky.urs.cz/item/CS_URS_2023_01/171201221"/>
    <hyperlink ref="F167" r:id="rId13" display="https://podminky.urs.cz/item/CS_URS_2023_01/171251201"/>
    <hyperlink ref="F176" r:id="rId14" display="https://podminky.urs.cz/item/CS_URS_2023_01/174101101"/>
    <hyperlink ref="F187" r:id="rId15" display="https://podminky.urs.cz/item/CS_URS_2023_01/175151101"/>
    <hyperlink ref="F195" r:id="rId16" display="https://podminky.urs.cz/item/CS_URS_2023_01/181351113"/>
    <hyperlink ref="F203" r:id="rId17" display="https://podminky.urs.cz/item/CS_URS_2023_01/181411131"/>
    <hyperlink ref="F207" r:id="rId18" display="https://podminky.urs.cz/item/CS_URS_2023_01/181951112"/>
    <hyperlink ref="F215" r:id="rId19" display="https://podminky.urs.cz/item/CS_URS_2023_01/213141111"/>
    <hyperlink ref="F220" r:id="rId20" display="https://podminky.urs.cz/item/CS_URS_2023_01/451561111"/>
    <hyperlink ref="F225" r:id="rId21" display="https://podminky.urs.cz/item/CS_URS_2023_01/564861111"/>
    <hyperlink ref="F233" r:id="rId22" display="https://podminky.urs.cz/item/CS_URS_2023_01/567114113"/>
    <hyperlink ref="F249" r:id="rId23" display="https://podminky.urs.cz/item/CS_URS_2023_01/596211113"/>
    <hyperlink ref="F261" r:id="rId24" display="https://podminky.urs.cz/item/CS_URS_2023_01/596212213"/>
    <hyperlink ref="F265" r:id="rId25" display="https://podminky.urs.cz/item/CS_URS_2023_01/573231108"/>
    <hyperlink ref="F269" r:id="rId26" display="https://podminky.urs.cz/item/CS_URS_2023_01/577134031"/>
    <hyperlink ref="F273" r:id="rId27" display="https://podminky.urs.cz/item/CS_URS_2023_01/577155032"/>
    <hyperlink ref="F278" r:id="rId28" display="https://podminky.urs.cz/item/CS_URS_2023_01/894812613"/>
    <hyperlink ref="F294" r:id="rId29" display="https://podminky.urs.cz/item/CS_URS_2023_01/916131213"/>
    <hyperlink ref="F302" r:id="rId30" display="https://podminky.urs.cz/item/CS_URS_2023_01/916231213"/>
    <hyperlink ref="F306" r:id="rId31" display="https://podminky.urs.cz/item/CS_URS_2023_01/916991121"/>
    <hyperlink ref="F312" r:id="rId32" display="https://podminky.urs.cz/item/CS_URS_2023_01/919112233"/>
    <hyperlink ref="F316" r:id="rId33" display="https://podminky.urs.cz/item/CS_URS_2023_01/919122132"/>
    <hyperlink ref="F320" r:id="rId34" display="https://podminky.urs.cz/item/CS_URS_2023_01/919735111"/>
    <hyperlink ref="F324" r:id="rId35" display="https://podminky.urs.cz/item/CS_URS_2023_01/911111111"/>
    <hyperlink ref="F336" r:id="rId36" display="https://podminky.urs.cz/item/CS_URS_2023_01/997221551"/>
    <hyperlink ref="F342" r:id="rId37" display="https://podminky.urs.cz/item/CS_URS_2023_01/997221559"/>
    <hyperlink ref="F346" r:id="rId38" display="https://podminky.urs.cz/item/CS_URS_2023_01/997221571"/>
    <hyperlink ref="F352" r:id="rId39" display="https://podminky.urs.cz/item/CS_URS_2023_01/997221579"/>
    <hyperlink ref="F356" r:id="rId40" display="https://podminky.urs.cz/item/CS_URS_2023_01/997221611"/>
    <hyperlink ref="F360" r:id="rId41" display="https://podminky.urs.cz/item/CS_URS_2023_01/997221612"/>
    <hyperlink ref="F364" r:id="rId42" display="https://podminky.urs.cz/item/CS_URS_2023_01/997221861"/>
    <hyperlink ref="F370" r:id="rId43" display="https://podminky.urs.cz/item/CS_URS_2023_01/997221873"/>
    <hyperlink ref="F374" r:id="rId44" display="https://podminky.urs.cz/item/CS_URS_2023_01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Jakub</dc:creator>
  <cp:lastModifiedBy>Zítka Jakub</cp:lastModifiedBy>
  <dcterms:created xsi:type="dcterms:W3CDTF">2023-04-07T11:38:08Z</dcterms:created>
  <dcterms:modified xsi:type="dcterms:W3CDTF">2023-04-07T11:38:27Z</dcterms:modified>
</cp:coreProperties>
</file>