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0" windowWidth="15225" windowHeight="12870" activeTab="0"/>
  </bookViews>
  <sheets>
    <sheet name="List2" sheetId="2" r:id="rId1"/>
  </sheets>
  <definedNames/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H6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kontrola součtu</t>
        </r>
      </text>
    </comment>
  </commentList>
</comments>
</file>

<file path=xl/sharedStrings.xml><?xml version="1.0" encoding="utf-8"?>
<sst xmlns="http://schemas.openxmlformats.org/spreadsheetml/2006/main" count="218" uniqueCount="58">
  <si>
    <t>1. tarif</t>
  </si>
  <si>
    <t>3. tarif</t>
  </si>
  <si>
    <t>4. tarif</t>
  </si>
  <si>
    <t>5. tarif</t>
  </si>
  <si>
    <t>2. tarif</t>
  </si>
  <si>
    <t>Jednotka</t>
  </si>
  <si>
    <t xml:space="preserve">Cena </t>
  </si>
  <si>
    <t xml:space="preserve">Počet </t>
  </si>
  <si>
    <t xml:space="preserve"> DPH</t>
  </si>
  <si>
    <t xml:space="preserve"> / Jednotka</t>
  </si>
  <si>
    <t>jednotek</t>
  </si>
  <si>
    <t>bez DPH</t>
  </si>
  <si>
    <t>(v %)</t>
  </si>
  <si>
    <t>vč. DPH</t>
  </si>
  <si>
    <t>(bez DPH)</t>
  </si>
  <si>
    <t>za měsíc</t>
  </si>
  <si>
    <t>1 SIM</t>
  </si>
  <si>
    <t xml:space="preserve">/ Minuta </t>
  </si>
  <si>
    <t>minut</t>
  </si>
  <si>
    <t>1 minuta</t>
  </si>
  <si>
    <t>Počet / ks</t>
  </si>
  <si>
    <t>1 SMS</t>
  </si>
  <si>
    <t>odchozí hovory nad rámec volných minut</t>
  </si>
  <si>
    <t>odchozí SMS nad rámec volných jednotek</t>
  </si>
  <si>
    <t xml:space="preserve"> - s FUP 3GB</t>
  </si>
  <si>
    <t xml:space="preserve"> - s FUP 30 GB</t>
  </si>
  <si>
    <t>- jednotná cena za volání do všech mobilních a pevných sítí</t>
  </si>
  <si>
    <t>Datové služby - k hlasovému tarifu</t>
  </si>
  <si>
    <t>Datové služby - modem nebo datová karta</t>
  </si>
  <si>
    <t>Hodnotící kritérium - Cena za hlasové  a datové služby</t>
  </si>
  <si>
    <t xml:space="preserve"> - s FUP 1,5 GB</t>
  </si>
  <si>
    <t xml:space="preserve">odchozí MMS </t>
  </si>
  <si>
    <t>- odeslání MMS v ČR</t>
  </si>
  <si>
    <t>- odeslání  SMS</t>
  </si>
  <si>
    <t>1 MMS</t>
  </si>
  <si>
    <t>100</t>
  </si>
  <si>
    <t>za 1 kalen. měsíc</t>
  </si>
  <si>
    <t>- měsíční paušál neomezené hlasové volání a SMS, bez datových služeb</t>
  </si>
  <si>
    <t>- měsíční paušál neomezené hlasové volání a SMS, včetně 2GB datových služeb</t>
  </si>
  <si>
    <t>Výše finančního bonusu po dobu plnění na nákup telekomunikačních zařízení</t>
  </si>
  <si>
    <t xml:space="preserve"> DPH     </t>
  </si>
  <si>
    <t>Další poplatky, slevy</t>
  </si>
  <si>
    <t>NABÍDKOVÁ CENA  BEZ DPH</t>
  </si>
  <si>
    <t>NABÍDKOVÁ CENA  VČETNĚ 21% DPH</t>
  </si>
  <si>
    <t>Celková cena za 1 měsíc bez DPH/vcetne DPH</t>
  </si>
  <si>
    <t>Celková cena za celou dobu plnění (24 měsíců) bez DPH/vcetne DPH</t>
  </si>
  <si>
    <t>- měsíční paušál 15 volných a 15 volných SMS</t>
  </si>
  <si>
    <t>- měsíční paušál 50 volných a 50 volných SMS</t>
  </si>
  <si>
    <t>- měsíční paušál 100 volných a 100 volných SMS</t>
  </si>
  <si>
    <t xml:space="preserve"> - s FUP 10GB</t>
  </si>
  <si>
    <t xml:space="preserve"> - s FUP 150 MB</t>
  </si>
  <si>
    <t xml:space="preserve"> - s FUP 400 MB</t>
  </si>
  <si>
    <t xml:space="preserve"> - s FUP 3 GB</t>
  </si>
  <si>
    <t xml:space="preserve"> - s FUP 10 GB</t>
  </si>
  <si>
    <t>150</t>
  </si>
  <si>
    <t>50</t>
  </si>
  <si>
    <t>40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</si>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</sst>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hidden="1"/>
    </xf>
    <xf numFmtId="49" fontId="3" fillId="0" borderId="4" xfId="0" applyNumberFormat="1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Fill="1" applyBorder="1" applyAlignment="1" applyProtection="1">
      <alignment horizontal="right" vertical="center"/>
      <protection hidden="1"/>
    </xf>
    <xf numFmtId="164" fontId="3" fillId="0" borderId="7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8" xfId="0" applyNumberFormat="1" applyFont="1" applyFill="1" applyBorder="1" applyAlignment="1" applyProtection="1">
      <alignment horizontal="right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64" fontId="3" fillId="0" borderId="9" xfId="0" applyNumberFormat="1" applyFont="1" applyFill="1" applyBorder="1" applyAlignment="1" applyProtection="1">
      <alignment horizontal="right" vertical="center"/>
      <protection hidden="1"/>
    </xf>
    <xf numFmtId="164" fontId="3" fillId="0" borderId="11" xfId="0" applyNumberFormat="1" applyFont="1" applyFill="1" applyBorder="1" applyAlignment="1" applyProtection="1">
      <alignment horizontal="right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/>
    <xf numFmtId="0" fontId="3" fillId="0" borderId="12" xfId="0" applyFont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4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>
      <alignment vertical="center"/>
    </xf>
    <xf numFmtId="44" fontId="4" fillId="0" borderId="9" xfId="0" applyNumberFormat="1" applyFont="1" applyFill="1" applyBorder="1" applyAlignment="1" applyProtection="1">
      <alignment horizontal="center" vertical="center"/>
      <protection locked="0"/>
    </xf>
    <xf numFmtId="44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right" vertical="center"/>
      <protection hidden="1"/>
    </xf>
    <xf numFmtId="164" fontId="3" fillId="0" borderId="19" xfId="0" applyNumberFormat="1" applyFont="1" applyFill="1" applyBorder="1" applyAlignment="1" applyProtection="1">
      <alignment horizontal="right" vertical="center"/>
      <protection hidden="1"/>
    </xf>
    <xf numFmtId="44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vertical="center"/>
      <protection hidden="1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Fill="1" applyBorder="1" applyAlignment="1" applyProtection="1">
      <alignment horizontal="right" vertical="center"/>
      <protection hidden="1"/>
    </xf>
    <xf numFmtId="44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44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hidden="1"/>
    </xf>
    <xf numFmtId="49" fontId="3" fillId="0" borderId="25" xfId="0" applyNumberFormat="1" applyFont="1" applyFill="1" applyBorder="1" applyAlignment="1" applyProtection="1">
      <alignment vertical="center"/>
      <protection hidden="1"/>
    </xf>
    <xf numFmtId="1" fontId="4" fillId="0" borderId="22" xfId="0" applyNumberFormat="1" applyFont="1" applyFill="1" applyBorder="1" applyAlignment="1" applyProtection="1">
      <alignment horizontal="center" vertical="center"/>
      <protection hidden="1"/>
    </xf>
    <xf numFmtId="164" fontId="3" fillId="0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20" xfId="0" applyNumberFormat="1" applyFont="1" applyFill="1" applyBorder="1" applyAlignment="1" applyProtection="1">
      <alignment horizontal="right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164" fontId="3" fillId="0" borderId="3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/>
    <xf numFmtId="49" fontId="2" fillId="3" borderId="31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hidden="1"/>
    </xf>
    <xf numFmtId="49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hidden="1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Alignment="1" applyProtection="1">
      <alignment horizontal="center" vertical="top"/>
      <protection hidden="1"/>
    </xf>
    <xf numFmtId="49" fontId="2" fillId="3" borderId="34" xfId="0" applyNumberFormat="1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 vertical="top"/>
      <protection hidden="1"/>
    </xf>
    <xf numFmtId="0" fontId="2" fillId="4" borderId="5" xfId="0" applyFont="1" applyFill="1" applyBorder="1" applyAlignment="1" applyProtection="1">
      <alignment horizontal="center" vertical="top"/>
      <protection hidden="1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35" xfId="0" applyFont="1" applyFill="1" applyBorder="1" applyAlignment="1" applyProtection="1">
      <alignment horizontal="center" vertical="top"/>
      <protection hidden="1"/>
    </xf>
    <xf numFmtId="0" fontId="1" fillId="3" borderId="15" xfId="0" applyFont="1" applyFill="1" applyBorder="1" applyAlignment="1" applyProtection="1">
      <alignment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1" fillId="3" borderId="29" xfId="0" applyNumberFormat="1" applyFont="1" applyFill="1" applyBorder="1" applyAlignment="1" applyProtection="1">
      <alignment horizontal="center" vertical="center"/>
      <protection hidden="1"/>
    </xf>
    <xf numFmtId="164" fontId="1" fillId="3" borderId="3" xfId="0" applyNumberFormat="1" applyFont="1" applyFill="1" applyBorder="1" applyAlignment="1" applyProtection="1">
      <alignment vertical="center"/>
      <protection hidden="1"/>
    </xf>
    <xf numFmtId="0" fontId="0" fillId="3" borderId="2" xfId="0" applyFill="1" applyBorder="1"/>
    <xf numFmtId="0" fontId="0" fillId="3" borderId="3" xfId="0" applyFill="1" applyBorder="1"/>
    <xf numFmtId="0" fontId="6" fillId="3" borderId="15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/>
    <xf numFmtId="164" fontId="6" fillId="3" borderId="3" xfId="0" applyNumberFormat="1" applyFont="1" applyFill="1" applyBorder="1"/>
    <xf numFmtId="49" fontId="2" fillId="4" borderId="10" xfId="0" applyNumberFormat="1" applyFont="1" applyFill="1" applyBorder="1" applyAlignment="1" applyProtection="1">
      <alignment horizontal="center"/>
      <protection locked="0"/>
    </xf>
    <xf numFmtId="49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49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hidden="1"/>
    </xf>
    <xf numFmtId="49" fontId="2" fillId="4" borderId="15" xfId="0" applyNumberFormat="1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hidden="1"/>
    </xf>
    <xf numFmtId="49" fontId="2" fillId="3" borderId="15" xfId="0" applyNumberFormat="1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49" fontId="2" fillId="3" borderId="36" xfId="0" applyNumberFormat="1" applyFont="1" applyFill="1" applyBorder="1" applyAlignment="1" applyProtection="1">
      <alignment horizontal="center" vertical="center"/>
      <protection locked="0"/>
    </xf>
    <xf numFmtId="164" fontId="1" fillId="3" borderId="34" xfId="0" applyNumberFormat="1" applyFont="1" applyFill="1" applyBorder="1" applyAlignment="1" applyProtection="1">
      <alignment horizontal="right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/>
    <xf numFmtId="4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 applyProtection="1">
      <alignment horizontal="right" vertical="center"/>
      <protection hidden="1"/>
    </xf>
    <xf numFmtId="0" fontId="2" fillId="3" borderId="38" xfId="0" applyFont="1" applyFill="1" applyBorder="1" applyAlignment="1" applyProtection="1">
      <alignment horizontal="center" vertical="top"/>
      <protection hidden="1"/>
    </xf>
    <xf numFmtId="164" fontId="1" fillId="3" borderId="35" xfId="0" applyNumberFormat="1" applyFont="1" applyFill="1" applyBorder="1" applyAlignment="1" applyProtection="1">
      <alignment horizontal="right" vertical="center"/>
      <protection hidden="1"/>
    </xf>
    <xf numFmtId="0" fontId="0" fillId="0" borderId="8" xfId="0" applyBorder="1"/>
    <xf numFmtId="164" fontId="1" fillId="0" borderId="8" xfId="0" applyNumberFormat="1" applyFont="1" applyFill="1" applyBorder="1" applyAlignment="1" applyProtection="1">
      <alignment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hidden="1"/>
    </xf>
    <xf numFmtId="0" fontId="2" fillId="3" borderId="14" xfId="0" applyFont="1" applyFill="1" applyBorder="1" applyAlignment="1" applyProtection="1">
      <alignment horizontal="left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39" xfId="0" applyFont="1" applyFill="1" applyBorder="1" applyAlignment="1" applyProtection="1">
      <alignment horizontal="center" vertical="center"/>
      <protection hidden="1"/>
    </xf>
    <xf numFmtId="164" fontId="1" fillId="3" borderId="2" xfId="0" applyNumberFormat="1" applyFont="1" applyFill="1" applyBorder="1" applyAlignment="1" applyProtection="1">
      <alignment horizontal="right" vertical="center"/>
      <protection hidden="1"/>
    </xf>
    <xf numFmtId="164" fontId="1" fillId="3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 topLeftCell="A29">
      <selection activeCell="A1" sqref="A1:G68"/>
    </sheetView>
  </sheetViews>
  <sheetFormatPr defaultColWidth="9.140625" defaultRowHeight="12.75"/>
  <cols>
    <col min="1" max="1" width="67.28125" style="0" bestFit="1" customWidth="1"/>
    <col min="2" max="2" width="11.00390625" style="0" bestFit="1" customWidth="1"/>
    <col min="3" max="3" width="11.00390625" style="0" customWidth="1"/>
    <col min="4" max="4" width="9.8515625" style="0" customWidth="1"/>
    <col min="5" max="5" width="15.00390625" style="0" bestFit="1" customWidth="1"/>
    <col min="6" max="6" width="5.8515625" style="0" customWidth="1"/>
    <col min="7" max="7" width="16.421875" style="0" customWidth="1"/>
    <col min="10" max="10" width="11.00390625" style="0" bestFit="1" customWidth="1"/>
  </cols>
  <sheetData>
    <row r="1" spans="1:7" ht="13.5" thickBot="1">
      <c r="A1" s="32" t="s">
        <v>29</v>
      </c>
      <c r="B1" s="1"/>
      <c r="C1" s="2"/>
      <c r="D1" s="3"/>
      <c r="E1" s="3"/>
      <c r="F1" s="4"/>
      <c r="G1" s="5"/>
    </row>
    <row r="2" spans="1:7" ht="12.75">
      <c r="A2" s="128" t="s">
        <v>0</v>
      </c>
      <c r="B2" s="131" t="s">
        <v>5</v>
      </c>
      <c r="C2" s="73" t="s">
        <v>6</v>
      </c>
      <c r="D2" s="74" t="s">
        <v>7</v>
      </c>
      <c r="E2" s="74" t="s">
        <v>6</v>
      </c>
      <c r="F2" s="75" t="s">
        <v>8</v>
      </c>
      <c r="G2" s="76" t="s">
        <v>6</v>
      </c>
    </row>
    <row r="3" spans="1:7" ht="12.75">
      <c r="A3" s="129"/>
      <c r="B3" s="132"/>
      <c r="C3" s="77" t="s">
        <v>9</v>
      </c>
      <c r="D3" s="78" t="s">
        <v>10</v>
      </c>
      <c r="E3" s="78" t="s">
        <v>11</v>
      </c>
      <c r="F3" s="79" t="s">
        <v>12</v>
      </c>
      <c r="G3" s="80" t="s">
        <v>13</v>
      </c>
    </row>
    <row r="4" spans="1:7" ht="13.5" thickBot="1">
      <c r="A4" s="130"/>
      <c r="B4" s="133"/>
      <c r="C4" s="81" t="s">
        <v>14</v>
      </c>
      <c r="D4" s="82" t="s">
        <v>15</v>
      </c>
      <c r="E4" s="82" t="s">
        <v>36</v>
      </c>
      <c r="F4" s="83"/>
      <c r="G4" s="82" t="s">
        <v>36</v>
      </c>
    </row>
    <row r="5" spans="1:7" ht="13.5" thickBot="1">
      <c r="A5" s="6" t="s">
        <v>46</v>
      </c>
      <c r="B5" s="7" t="s">
        <v>16</v>
      </c>
      <c r="C5" s="22"/>
      <c r="D5" s="21">
        <v>150</v>
      </c>
      <c r="E5" s="8">
        <f>C5*D5</f>
        <v>0</v>
      </c>
      <c r="F5" s="20">
        <v>21</v>
      </c>
      <c r="G5" s="9">
        <f>E5*(1+F5/100)</f>
        <v>0</v>
      </c>
    </row>
    <row r="6" spans="1:7" ht="12.75">
      <c r="A6" s="134" t="s">
        <v>22</v>
      </c>
      <c r="B6" s="136" t="s">
        <v>5</v>
      </c>
      <c r="C6" s="102" t="s">
        <v>6</v>
      </c>
      <c r="D6" s="84" t="s">
        <v>7</v>
      </c>
      <c r="E6" s="84" t="s">
        <v>6</v>
      </c>
      <c r="F6" s="85" t="s">
        <v>8</v>
      </c>
      <c r="G6" s="86" t="s">
        <v>6</v>
      </c>
    </row>
    <row r="7" spans="1:10" ht="13.5" thickBot="1">
      <c r="A7" s="135"/>
      <c r="B7" s="137"/>
      <c r="C7" s="103" t="s">
        <v>17</v>
      </c>
      <c r="D7" s="88" t="s">
        <v>18</v>
      </c>
      <c r="E7" s="88" t="s">
        <v>11</v>
      </c>
      <c r="F7" s="89" t="s">
        <v>12</v>
      </c>
      <c r="G7" s="90" t="s">
        <v>13</v>
      </c>
      <c r="J7" s="17"/>
    </row>
    <row r="8" spans="1:7" ht="13.5" thickBot="1">
      <c r="A8" s="33" t="s">
        <v>26</v>
      </c>
      <c r="B8" s="34" t="s">
        <v>19</v>
      </c>
      <c r="C8" s="38"/>
      <c r="D8" s="35">
        <v>750</v>
      </c>
      <c r="E8" s="36">
        <f>C8*D8</f>
        <v>0</v>
      </c>
      <c r="F8" s="63">
        <v>21</v>
      </c>
      <c r="G8" s="37">
        <f>E8*(1+F8/100)</f>
        <v>0</v>
      </c>
    </row>
    <row r="9" spans="1:7" ht="13.5" thickBot="1">
      <c r="A9" s="104" t="s">
        <v>23</v>
      </c>
      <c r="B9" s="105" t="s">
        <v>5</v>
      </c>
      <c r="C9" s="102"/>
      <c r="D9" s="84" t="s">
        <v>20</v>
      </c>
      <c r="E9" s="84"/>
      <c r="F9" s="85"/>
      <c r="G9" s="86"/>
    </row>
    <row r="10" spans="1:7" ht="13.5" thickBot="1">
      <c r="A10" s="39" t="s">
        <v>33</v>
      </c>
      <c r="B10" s="40" t="s">
        <v>21</v>
      </c>
      <c r="C10" s="38"/>
      <c r="D10" s="41">
        <v>300</v>
      </c>
      <c r="E10" s="42">
        <f>C10*D10</f>
        <v>0</v>
      </c>
      <c r="F10" s="43">
        <v>21</v>
      </c>
      <c r="G10" s="37">
        <f>E10*(1+F10/100)</f>
        <v>0</v>
      </c>
    </row>
    <row r="11" spans="1:7" ht="13.5" thickBot="1">
      <c r="A11" s="104" t="s">
        <v>31</v>
      </c>
      <c r="B11" s="105" t="s">
        <v>5</v>
      </c>
      <c r="C11" s="102"/>
      <c r="D11" s="84" t="s">
        <v>20</v>
      </c>
      <c r="E11" s="84"/>
      <c r="F11" s="85"/>
      <c r="G11" s="86"/>
    </row>
    <row r="12" spans="1:7" ht="13.5" thickBot="1">
      <c r="A12" s="39" t="s">
        <v>32</v>
      </c>
      <c r="B12" s="44" t="s">
        <v>34</v>
      </c>
      <c r="C12" s="45"/>
      <c r="D12" s="46" t="s">
        <v>54</v>
      </c>
      <c r="E12" s="42">
        <f>C12*D12</f>
        <v>0</v>
      </c>
      <c r="F12" s="43">
        <v>21</v>
      </c>
      <c r="G12" s="37">
        <f>E12*(1+F12/100)</f>
        <v>0</v>
      </c>
    </row>
    <row r="13" spans="1:7" ht="12.75">
      <c r="A13" s="128" t="s">
        <v>4</v>
      </c>
      <c r="B13" s="128" t="s">
        <v>5</v>
      </c>
      <c r="C13" s="128" t="s">
        <v>6</v>
      </c>
      <c r="D13" s="74" t="s">
        <v>7</v>
      </c>
      <c r="E13" s="74" t="s">
        <v>6</v>
      </c>
      <c r="F13" s="75" t="s">
        <v>40</v>
      </c>
      <c r="G13" s="76" t="s">
        <v>6</v>
      </c>
    </row>
    <row r="14" spans="1:7" ht="12.75">
      <c r="A14" s="129"/>
      <c r="B14" s="129"/>
      <c r="C14" s="129" t="s">
        <v>9</v>
      </c>
      <c r="D14" s="78" t="s">
        <v>10</v>
      </c>
      <c r="E14" s="78" t="s">
        <v>11</v>
      </c>
      <c r="F14" s="79" t="s">
        <v>12</v>
      </c>
      <c r="G14" s="80" t="s">
        <v>13</v>
      </c>
    </row>
    <row r="15" spans="1:7" ht="13.5" thickBot="1">
      <c r="A15" s="130"/>
      <c r="B15" s="130"/>
      <c r="C15" s="130" t="s">
        <v>14</v>
      </c>
      <c r="D15" s="82" t="s">
        <v>15</v>
      </c>
      <c r="E15" s="82" t="s">
        <v>36</v>
      </c>
      <c r="F15" s="83"/>
      <c r="G15" s="82" t="s">
        <v>36</v>
      </c>
    </row>
    <row r="16" spans="1:10" ht="13.5" thickBot="1">
      <c r="A16" s="6" t="s">
        <v>47</v>
      </c>
      <c r="B16" s="7" t="s">
        <v>16</v>
      </c>
      <c r="C16" s="25"/>
      <c r="D16" s="21">
        <v>100</v>
      </c>
      <c r="E16" s="8">
        <f>C16*D16</f>
        <v>0</v>
      </c>
      <c r="F16" s="20">
        <v>21</v>
      </c>
      <c r="G16" s="9">
        <f>E16*(1+F16/100)</f>
        <v>0</v>
      </c>
      <c r="J16" s="71"/>
    </row>
    <row r="17" spans="1:10" ht="12.75">
      <c r="A17" s="134" t="s">
        <v>22</v>
      </c>
      <c r="B17" s="136" t="s">
        <v>5</v>
      </c>
      <c r="C17" s="102" t="s">
        <v>6</v>
      </c>
      <c r="D17" s="84" t="s">
        <v>7</v>
      </c>
      <c r="E17" s="84" t="s">
        <v>6</v>
      </c>
      <c r="F17" s="85" t="s">
        <v>8</v>
      </c>
      <c r="G17" s="86" t="s">
        <v>6</v>
      </c>
      <c r="J17" s="71"/>
    </row>
    <row r="18" spans="1:7" ht="12.75">
      <c r="A18" s="141"/>
      <c r="B18" s="142"/>
      <c r="C18" s="106" t="s">
        <v>17</v>
      </c>
      <c r="D18" s="87" t="s">
        <v>18</v>
      </c>
      <c r="E18" s="87" t="s">
        <v>11</v>
      </c>
      <c r="F18" s="107" t="s">
        <v>12</v>
      </c>
      <c r="G18" s="108" t="s">
        <v>13</v>
      </c>
    </row>
    <row r="19" spans="1:7" ht="13.5" thickBot="1">
      <c r="A19" s="47" t="s">
        <v>26</v>
      </c>
      <c r="B19" s="51" t="s">
        <v>19</v>
      </c>
      <c r="C19" s="50"/>
      <c r="D19" s="48">
        <v>500</v>
      </c>
      <c r="E19" s="49">
        <f>C19*D19</f>
        <v>0</v>
      </c>
      <c r="F19" s="64">
        <v>21</v>
      </c>
      <c r="G19" s="58">
        <f>E19*(1+F19/100)</f>
        <v>0</v>
      </c>
    </row>
    <row r="20" spans="1:7" ht="13.5" thickBot="1">
      <c r="A20" s="109" t="s">
        <v>23</v>
      </c>
      <c r="B20" s="110" t="s">
        <v>5</v>
      </c>
      <c r="C20" s="111"/>
      <c r="D20" s="111" t="s">
        <v>20</v>
      </c>
      <c r="E20" s="110"/>
      <c r="F20" s="110"/>
      <c r="G20" s="112"/>
    </row>
    <row r="21" spans="1:7" ht="13.5" thickBot="1">
      <c r="A21" s="39" t="s">
        <v>33</v>
      </c>
      <c r="B21" s="40" t="s">
        <v>21</v>
      </c>
      <c r="C21" s="38"/>
      <c r="D21" s="41">
        <v>200</v>
      </c>
      <c r="E21" s="42">
        <f>C21*D21</f>
        <v>0</v>
      </c>
      <c r="F21" s="43">
        <v>21</v>
      </c>
      <c r="G21" s="37">
        <f>E21*(1+F21/100)</f>
        <v>0</v>
      </c>
    </row>
    <row r="22" spans="1:11" ht="13.5" thickBot="1">
      <c r="A22" s="109" t="s">
        <v>31</v>
      </c>
      <c r="B22" s="110" t="s">
        <v>5</v>
      </c>
      <c r="C22" s="111"/>
      <c r="D22" s="111" t="s">
        <v>20</v>
      </c>
      <c r="E22" s="110"/>
      <c r="F22" s="110"/>
      <c r="G22" s="112"/>
      <c r="K22" s="71"/>
    </row>
    <row r="23" spans="1:7" ht="13.5" thickBot="1">
      <c r="A23" s="24" t="s">
        <v>32</v>
      </c>
      <c r="B23" s="13" t="s">
        <v>34</v>
      </c>
      <c r="C23" s="28"/>
      <c r="D23" s="29" t="s">
        <v>35</v>
      </c>
      <c r="E23" s="15">
        <f>C23*D23</f>
        <v>0</v>
      </c>
      <c r="F23" s="30">
        <v>21</v>
      </c>
      <c r="G23" s="11">
        <f>E23*(1+F23/100)</f>
        <v>0</v>
      </c>
    </row>
    <row r="24" spans="1:7" ht="12.75">
      <c r="A24" s="128" t="s">
        <v>1</v>
      </c>
      <c r="B24" s="128" t="s">
        <v>5</v>
      </c>
      <c r="C24" s="128" t="s">
        <v>6</v>
      </c>
      <c r="D24" s="74" t="s">
        <v>7</v>
      </c>
      <c r="E24" s="74" t="s">
        <v>6</v>
      </c>
      <c r="F24" s="75" t="s">
        <v>8</v>
      </c>
      <c r="G24" s="76" t="s">
        <v>6</v>
      </c>
    </row>
    <row r="25" spans="1:7" ht="12.75">
      <c r="A25" s="129"/>
      <c r="B25" s="129"/>
      <c r="C25" s="129" t="s">
        <v>9</v>
      </c>
      <c r="D25" s="78" t="s">
        <v>10</v>
      </c>
      <c r="E25" s="78" t="s">
        <v>11</v>
      </c>
      <c r="F25" s="79" t="s">
        <v>12</v>
      </c>
      <c r="G25" s="80" t="s">
        <v>13</v>
      </c>
    </row>
    <row r="26" spans="1:7" ht="13.5" thickBot="1">
      <c r="A26" s="130"/>
      <c r="B26" s="130"/>
      <c r="C26" s="130" t="s">
        <v>14</v>
      </c>
      <c r="D26" s="82" t="s">
        <v>15</v>
      </c>
      <c r="E26" s="82" t="s">
        <v>36</v>
      </c>
      <c r="F26" s="83"/>
      <c r="G26" s="124" t="s">
        <v>36</v>
      </c>
    </row>
    <row r="27" spans="1:7" ht="13.5" thickBot="1">
      <c r="A27" s="6" t="s">
        <v>48</v>
      </c>
      <c r="B27" s="7" t="s">
        <v>16</v>
      </c>
      <c r="C27" s="25"/>
      <c r="D27" s="21">
        <v>50</v>
      </c>
      <c r="E27" s="8">
        <f>C27*D27</f>
        <v>0</v>
      </c>
      <c r="F27" s="20">
        <v>21</v>
      </c>
      <c r="G27" s="9">
        <f>E27*(1+F27/100)</f>
        <v>0</v>
      </c>
    </row>
    <row r="28" spans="1:7" ht="12.75">
      <c r="A28" s="134" t="s">
        <v>22</v>
      </c>
      <c r="B28" s="136" t="s">
        <v>5</v>
      </c>
      <c r="C28" s="102" t="s">
        <v>6</v>
      </c>
      <c r="D28" s="84" t="s">
        <v>7</v>
      </c>
      <c r="E28" s="84" t="s">
        <v>6</v>
      </c>
      <c r="F28" s="85" t="s">
        <v>8</v>
      </c>
      <c r="G28" s="86" t="s">
        <v>6</v>
      </c>
    </row>
    <row r="29" spans="1:7" ht="13.5" thickBot="1">
      <c r="A29" s="135"/>
      <c r="B29" s="140"/>
      <c r="C29" s="103" t="s">
        <v>17</v>
      </c>
      <c r="D29" s="88" t="s">
        <v>18</v>
      </c>
      <c r="E29" s="88" t="s">
        <v>11</v>
      </c>
      <c r="F29" s="89" t="s">
        <v>12</v>
      </c>
      <c r="G29" s="90" t="s">
        <v>13</v>
      </c>
    </row>
    <row r="30" spans="1:7" ht="13.5" thickBot="1">
      <c r="A30" s="33" t="s">
        <v>26</v>
      </c>
      <c r="B30" s="52" t="s">
        <v>19</v>
      </c>
      <c r="C30" s="38"/>
      <c r="D30" s="35">
        <v>250</v>
      </c>
      <c r="E30" s="36">
        <f>C30*D30</f>
        <v>0</v>
      </c>
      <c r="F30" s="63">
        <v>21</v>
      </c>
      <c r="G30" s="37">
        <f>E30*(1+F30/100)</f>
        <v>0</v>
      </c>
    </row>
    <row r="31" spans="1:7" ht="13.5" thickBot="1">
      <c r="A31" s="109" t="s">
        <v>23</v>
      </c>
      <c r="B31" s="110" t="s">
        <v>5</v>
      </c>
      <c r="C31" s="111"/>
      <c r="D31" s="111" t="s">
        <v>20</v>
      </c>
      <c r="E31" s="110"/>
      <c r="F31" s="110"/>
      <c r="G31" s="112"/>
    </row>
    <row r="32" spans="1:7" ht="13.5" thickBot="1">
      <c r="A32" s="39" t="s">
        <v>33</v>
      </c>
      <c r="B32" s="40" t="s">
        <v>21</v>
      </c>
      <c r="C32" s="38"/>
      <c r="D32" s="41">
        <v>100</v>
      </c>
      <c r="E32" s="42">
        <f>C32*D32</f>
        <v>0</v>
      </c>
      <c r="F32" s="43">
        <v>21</v>
      </c>
      <c r="G32" s="37">
        <f>E32*(1+F32/100)</f>
        <v>0</v>
      </c>
    </row>
    <row r="33" spans="1:7" ht="13.5" thickBot="1">
      <c r="A33" s="109" t="s">
        <v>31</v>
      </c>
      <c r="B33" s="110" t="s">
        <v>5</v>
      </c>
      <c r="C33" s="111"/>
      <c r="D33" s="111" t="s">
        <v>20</v>
      </c>
      <c r="E33" s="110"/>
      <c r="F33" s="110"/>
      <c r="G33" s="112"/>
    </row>
    <row r="34" spans="1:7" ht="13.5" thickBot="1">
      <c r="A34" s="24" t="s">
        <v>32</v>
      </c>
      <c r="B34" s="13" t="s">
        <v>34</v>
      </c>
      <c r="C34" s="28"/>
      <c r="D34" s="29" t="s">
        <v>55</v>
      </c>
      <c r="E34" s="15">
        <f>C34*D34</f>
        <v>0</v>
      </c>
      <c r="F34" s="30">
        <v>21</v>
      </c>
      <c r="G34" s="11">
        <f>E34*(1+F34/100)</f>
        <v>0</v>
      </c>
    </row>
    <row r="35" spans="1:7" ht="12.75">
      <c r="A35" s="128" t="s">
        <v>2</v>
      </c>
      <c r="B35" s="128"/>
      <c r="C35" s="128" t="s">
        <v>6</v>
      </c>
      <c r="D35" s="74" t="s">
        <v>7</v>
      </c>
      <c r="E35" s="74" t="s">
        <v>6</v>
      </c>
      <c r="F35" s="75" t="s">
        <v>8</v>
      </c>
      <c r="G35" s="76" t="s">
        <v>6</v>
      </c>
    </row>
    <row r="36" spans="1:7" ht="12.75">
      <c r="A36" s="129"/>
      <c r="B36" s="129"/>
      <c r="C36" s="129" t="s">
        <v>9</v>
      </c>
      <c r="D36" s="78" t="s">
        <v>10</v>
      </c>
      <c r="E36" s="78" t="s">
        <v>11</v>
      </c>
      <c r="F36" s="79" t="s">
        <v>12</v>
      </c>
      <c r="G36" s="80" t="s">
        <v>13</v>
      </c>
    </row>
    <row r="37" spans="1:7" ht="13.5" thickBot="1">
      <c r="A37" s="130"/>
      <c r="B37" s="130"/>
      <c r="C37" s="130" t="s">
        <v>14</v>
      </c>
      <c r="D37" s="82" t="s">
        <v>15</v>
      </c>
      <c r="E37" s="82" t="s">
        <v>36</v>
      </c>
      <c r="F37" s="83"/>
      <c r="G37" s="124" t="s">
        <v>36</v>
      </c>
    </row>
    <row r="38" spans="1:7" ht="13.5" thickBot="1">
      <c r="A38" s="31" t="s">
        <v>37</v>
      </c>
      <c r="B38" s="7" t="s">
        <v>16</v>
      </c>
      <c r="C38" s="25"/>
      <c r="D38" s="21">
        <v>40</v>
      </c>
      <c r="E38" s="8">
        <f>C38*D38</f>
        <v>0</v>
      </c>
      <c r="F38" s="20">
        <v>21</v>
      </c>
      <c r="G38" s="9">
        <f>E38*(1+F38/100)</f>
        <v>0</v>
      </c>
    </row>
    <row r="39" spans="1:7" ht="13.5" thickBot="1">
      <c r="A39" s="109" t="s">
        <v>31</v>
      </c>
      <c r="B39" s="110" t="s">
        <v>5</v>
      </c>
      <c r="C39" s="111"/>
      <c r="D39" s="111" t="s">
        <v>20</v>
      </c>
      <c r="E39" s="110"/>
      <c r="F39" s="110"/>
      <c r="G39" s="112"/>
    </row>
    <row r="40" spans="1:7" ht="13.5" thickBot="1">
      <c r="A40" s="66" t="s">
        <v>32</v>
      </c>
      <c r="B40" s="21" t="s">
        <v>34</v>
      </c>
      <c r="C40" s="67"/>
      <c r="D40" s="68" t="s">
        <v>56</v>
      </c>
      <c r="E40" s="8">
        <f>C40*D40</f>
        <v>0</v>
      </c>
      <c r="F40" s="23">
        <v>21</v>
      </c>
      <c r="G40" s="70">
        <f>E40*(1+F40/100)</f>
        <v>0</v>
      </c>
    </row>
    <row r="41" spans="1:7" ht="12.75">
      <c r="A41" s="128" t="s">
        <v>3</v>
      </c>
      <c r="B41" s="128" t="s">
        <v>5</v>
      </c>
      <c r="C41" s="128" t="s">
        <v>6</v>
      </c>
      <c r="D41" s="74" t="s">
        <v>7</v>
      </c>
      <c r="E41" s="74" t="s">
        <v>6</v>
      </c>
      <c r="F41" s="75" t="s">
        <v>8</v>
      </c>
      <c r="G41" s="76" t="s">
        <v>6</v>
      </c>
    </row>
    <row r="42" spans="1:7" ht="12.75">
      <c r="A42" s="129"/>
      <c r="B42" s="129"/>
      <c r="C42" s="129" t="s">
        <v>9</v>
      </c>
      <c r="D42" s="78" t="s">
        <v>10</v>
      </c>
      <c r="E42" s="78" t="s">
        <v>11</v>
      </c>
      <c r="F42" s="79" t="s">
        <v>12</v>
      </c>
      <c r="G42" s="80" t="s">
        <v>13</v>
      </c>
    </row>
    <row r="43" spans="1:7" ht="13.5" thickBot="1">
      <c r="A43" s="130"/>
      <c r="B43" s="130"/>
      <c r="C43" s="130" t="s">
        <v>14</v>
      </c>
      <c r="D43" s="82" t="s">
        <v>15</v>
      </c>
      <c r="E43" s="82" t="s">
        <v>36</v>
      </c>
      <c r="F43" s="83"/>
      <c r="G43" s="124" t="s">
        <v>36</v>
      </c>
    </row>
    <row r="44" spans="1:7" ht="13.5" thickBot="1">
      <c r="A44" s="6" t="s">
        <v>38</v>
      </c>
      <c r="B44" s="7" t="s">
        <v>16</v>
      </c>
      <c r="C44" s="25"/>
      <c r="D44" s="69">
        <v>10</v>
      </c>
      <c r="E44" s="8">
        <f>C44*D44</f>
        <v>0</v>
      </c>
      <c r="F44" s="20">
        <v>21</v>
      </c>
      <c r="G44" s="9">
        <f>E44*(1+F44/100)</f>
        <v>0</v>
      </c>
    </row>
    <row r="45" spans="1:7" ht="13.5" thickBot="1">
      <c r="A45" s="109" t="s">
        <v>31</v>
      </c>
      <c r="B45" s="110" t="s">
        <v>5</v>
      </c>
      <c r="C45" s="111"/>
      <c r="D45" s="111" t="s">
        <v>20</v>
      </c>
      <c r="E45" s="110"/>
      <c r="F45" s="110"/>
      <c r="G45" s="112"/>
    </row>
    <row r="46" spans="1:7" ht="13.5" thickBot="1">
      <c r="A46" s="39" t="s">
        <v>32</v>
      </c>
      <c r="B46" s="44" t="s">
        <v>34</v>
      </c>
      <c r="C46" s="45"/>
      <c r="D46" s="46" t="s">
        <v>57</v>
      </c>
      <c r="E46" s="42">
        <f>C46*D46</f>
        <v>0</v>
      </c>
      <c r="F46" s="43">
        <v>21</v>
      </c>
      <c r="G46" s="37">
        <f>E46*(1+F46/100)</f>
        <v>0</v>
      </c>
    </row>
    <row r="47" spans="1:7" ht="12.75">
      <c r="A47" s="128" t="s">
        <v>27</v>
      </c>
      <c r="B47" s="128" t="s">
        <v>5</v>
      </c>
      <c r="C47" s="128" t="s">
        <v>6</v>
      </c>
      <c r="D47" s="74" t="s">
        <v>7</v>
      </c>
      <c r="E47" s="74" t="s">
        <v>6</v>
      </c>
      <c r="F47" s="75" t="s">
        <v>8</v>
      </c>
      <c r="G47" s="76" t="s">
        <v>6</v>
      </c>
    </row>
    <row r="48" spans="1:7" ht="12.75">
      <c r="A48" s="129"/>
      <c r="B48" s="129"/>
      <c r="C48" s="129" t="s">
        <v>9</v>
      </c>
      <c r="D48" s="78" t="s">
        <v>10</v>
      </c>
      <c r="E48" s="78" t="s">
        <v>11</v>
      </c>
      <c r="F48" s="79" t="s">
        <v>12</v>
      </c>
      <c r="G48" s="80" t="s">
        <v>13</v>
      </c>
    </row>
    <row r="49" spans="1:7" ht="13.5" thickBot="1">
      <c r="A49" s="130"/>
      <c r="B49" s="130"/>
      <c r="C49" s="130" t="s">
        <v>14</v>
      </c>
      <c r="D49" s="82" t="s">
        <v>15</v>
      </c>
      <c r="E49" s="82" t="s">
        <v>36</v>
      </c>
      <c r="F49" s="83"/>
      <c r="G49" s="124" t="s">
        <v>36</v>
      </c>
    </row>
    <row r="50" spans="1:7" ht="12.75">
      <c r="A50" s="33" t="s">
        <v>50</v>
      </c>
      <c r="B50" s="44" t="s">
        <v>16</v>
      </c>
      <c r="C50" s="54"/>
      <c r="D50" s="55">
        <v>30</v>
      </c>
      <c r="E50" s="36">
        <f>C50*D50</f>
        <v>0</v>
      </c>
      <c r="F50" s="43">
        <v>21</v>
      </c>
      <c r="G50" s="37">
        <f>E50*(1+F50/100)</f>
        <v>0</v>
      </c>
    </row>
    <row r="51" spans="1:7" ht="12.75">
      <c r="A51" s="56" t="s">
        <v>51</v>
      </c>
      <c r="B51" s="51" t="s">
        <v>16</v>
      </c>
      <c r="C51" s="50"/>
      <c r="D51" s="57">
        <v>10</v>
      </c>
      <c r="E51" s="49">
        <f>C51*D51</f>
        <v>0</v>
      </c>
      <c r="F51" s="53">
        <v>21</v>
      </c>
      <c r="G51" s="58">
        <f>E51*(1+F51/100)</f>
        <v>0</v>
      </c>
    </row>
    <row r="52" spans="1:7" ht="12.75">
      <c r="A52" s="59" t="s">
        <v>30</v>
      </c>
      <c r="B52" s="51" t="s">
        <v>16</v>
      </c>
      <c r="C52" s="50"/>
      <c r="D52" s="57">
        <v>30</v>
      </c>
      <c r="E52" s="49">
        <f>C52*D52</f>
        <v>0</v>
      </c>
      <c r="F52" s="53">
        <v>21</v>
      </c>
      <c r="G52" s="58">
        <f>E52*(1+F52/100)</f>
        <v>0</v>
      </c>
    </row>
    <row r="53" spans="1:7" ht="12.75">
      <c r="A53" s="115" t="s">
        <v>52</v>
      </c>
      <c r="B53" s="51" t="s">
        <v>16</v>
      </c>
      <c r="C53" s="122"/>
      <c r="D53" s="57">
        <v>15</v>
      </c>
      <c r="E53" s="123">
        <f aca="true" t="shared" si="0" ref="E53:E54">C53*D53</f>
        <v>0</v>
      </c>
      <c r="F53" s="53">
        <v>21</v>
      </c>
      <c r="G53" s="58">
        <f aca="true" t="shared" si="1" ref="G53:G55">E53*(1+F53/100)</f>
        <v>0</v>
      </c>
    </row>
    <row r="54" spans="1:7" ht="12.75">
      <c r="A54" s="115" t="s">
        <v>53</v>
      </c>
      <c r="B54" s="51" t="s">
        <v>16</v>
      </c>
      <c r="C54" s="122"/>
      <c r="D54" s="57">
        <v>5</v>
      </c>
      <c r="E54" s="123">
        <f t="shared" si="0"/>
        <v>0</v>
      </c>
      <c r="F54" s="53">
        <v>21</v>
      </c>
      <c r="G54" s="58">
        <f t="shared" si="1"/>
        <v>0</v>
      </c>
    </row>
    <row r="55" spans="1:7" ht="13.5" thickBot="1">
      <c r="A55" s="18" t="s">
        <v>25</v>
      </c>
      <c r="B55" s="12" t="s">
        <v>16</v>
      </c>
      <c r="C55" s="26"/>
      <c r="D55" s="16">
        <v>5</v>
      </c>
      <c r="E55" s="10">
        <f>C55*D55</f>
        <v>0</v>
      </c>
      <c r="F55" s="20">
        <v>21</v>
      </c>
      <c r="G55" s="58">
        <f t="shared" si="1"/>
        <v>0</v>
      </c>
    </row>
    <row r="56" spans="1:7" ht="13.5" thickBot="1">
      <c r="A56" s="113" t="s">
        <v>28</v>
      </c>
      <c r="B56" s="94"/>
      <c r="C56" s="93"/>
      <c r="D56" s="93"/>
      <c r="E56" s="94"/>
      <c r="F56" s="94"/>
      <c r="G56" s="114"/>
    </row>
    <row r="57" spans="1:7" ht="13.5" thickBot="1">
      <c r="A57" s="60" t="s">
        <v>24</v>
      </c>
      <c r="B57" s="44" t="s">
        <v>16</v>
      </c>
      <c r="C57" s="54"/>
      <c r="D57" s="55">
        <v>5</v>
      </c>
      <c r="E57" s="61">
        <f>C57*D57</f>
        <v>0</v>
      </c>
      <c r="F57" s="43">
        <v>21</v>
      </c>
      <c r="G57" s="37">
        <f>E57*(1+F57/100)</f>
        <v>0</v>
      </c>
    </row>
    <row r="58" spans="1:7" ht="12.75">
      <c r="A58" s="18" t="s">
        <v>49</v>
      </c>
      <c r="B58" s="44" t="s">
        <v>16</v>
      </c>
      <c r="C58" s="26"/>
      <c r="D58" s="16">
        <v>5</v>
      </c>
      <c r="E58" s="61">
        <f>C58*D58</f>
        <v>0</v>
      </c>
      <c r="F58" s="43">
        <v>21</v>
      </c>
      <c r="G58" s="37">
        <f>E58*(1+F58/100)</f>
        <v>0</v>
      </c>
    </row>
    <row r="59" spans="1:7" ht="13.5" thickBot="1">
      <c r="A59" s="18" t="s">
        <v>25</v>
      </c>
      <c r="B59" s="65" t="s">
        <v>16</v>
      </c>
      <c r="C59" s="26"/>
      <c r="D59" s="19">
        <v>5</v>
      </c>
      <c r="E59" s="14">
        <f>C59*D59</f>
        <v>0</v>
      </c>
      <c r="F59" s="62">
        <v>21</v>
      </c>
      <c r="G59" s="11">
        <f>E59*(1+F59/100)</f>
        <v>0</v>
      </c>
    </row>
    <row r="60" spans="1:8" ht="13.5" thickBot="1">
      <c r="A60" s="91" t="s">
        <v>44</v>
      </c>
      <c r="B60" s="92"/>
      <c r="C60" s="118"/>
      <c r="D60" s="92"/>
      <c r="E60" s="119">
        <f>SUM(E5,E8,E10,E12,E16,E19,E21,E23,E27,E30,E32,E34,E38,E40,E44,E46,E50:E55,E57:E59)</f>
        <v>0</v>
      </c>
      <c r="F60" s="120">
        <v>21</v>
      </c>
      <c r="G60" s="125">
        <f>SUM(G5,G8,G10,G12,G16,G19,G21,G23,G27,G30,G32,G34,G38,G40,G44,G46,G50:G55,G57:G59)</f>
        <v>0</v>
      </c>
      <c r="H60" s="121">
        <f>+E60*1.21</f>
        <v>0</v>
      </c>
    </row>
    <row r="61" spans="1:7" ht="13.5" thickBot="1">
      <c r="A61" s="91" t="s">
        <v>45</v>
      </c>
      <c r="B61" s="94"/>
      <c r="C61" s="93"/>
      <c r="D61" s="138">
        <f>E60*24</f>
        <v>0</v>
      </c>
      <c r="E61" s="139"/>
      <c r="F61" s="95">
        <v>21</v>
      </c>
      <c r="G61" s="96">
        <f>G60*24</f>
        <v>0</v>
      </c>
    </row>
    <row r="62" ht="13.5" thickBot="1">
      <c r="G62" s="126"/>
    </row>
    <row r="63" spans="1:7" ht="13.5" thickBot="1">
      <c r="A63" s="91" t="s">
        <v>41</v>
      </c>
      <c r="B63" s="97"/>
      <c r="C63" s="97"/>
      <c r="D63" s="97"/>
      <c r="E63" s="97"/>
      <c r="F63" s="98"/>
      <c r="G63" s="27">
        <v>0</v>
      </c>
    </row>
    <row r="64" spans="1:7" ht="13.5" thickBot="1">
      <c r="A64" s="116"/>
      <c r="B64" s="117"/>
      <c r="C64" s="117"/>
      <c r="D64" s="117"/>
      <c r="E64" s="117"/>
      <c r="F64" s="117"/>
      <c r="G64" s="127"/>
    </row>
    <row r="65" spans="1:7" ht="13.5" thickBot="1">
      <c r="A65" s="91" t="s">
        <v>39</v>
      </c>
      <c r="B65" s="97"/>
      <c r="C65" s="97"/>
      <c r="D65" s="97"/>
      <c r="E65" s="97"/>
      <c r="F65" s="98"/>
      <c r="G65" s="27">
        <v>0</v>
      </c>
    </row>
    <row r="66" spans="1:7" ht="13.5" thickBot="1">
      <c r="A66" s="72"/>
      <c r="B66" s="72"/>
      <c r="C66" s="72"/>
      <c r="D66" s="72"/>
      <c r="E66" s="72"/>
      <c r="F66" s="72"/>
      <c r="G66" s="126"/>
    </row>
    <row r="67" spans="1:7" ht="16.5" thickBot="1">
      <c r="A67" s="99" t="s">
        <v>42</v>
      </c>
      <c r="B67" s="100"/>
      <c r="C67" s="100"/>
      <c r="D67" s="100"/>
      <c r="E67" s="100"/>
      <c r="F67" s="100"/>
      <c r="G67" s="101">
        <f>D61-SUM(G63,G65)</f>
        <v>0</v>
      </c>
    </row>
    <row r="68" spans="1:7" ht="16.5" thickBot="1">
      <c r="A68" s="99" t="s">
        <v>43</v>
      </c>
      <c r="B68" s="100"/>
      <c r="C68" s="100"/>
      <c r="D68" s="100"/>
      <c r="E68" s="100"/>
      <c r="F68" s="100"/>
      <c r="G68" s="101">
        <f>G67*1.21</f>
        <v>0</v>
      </c>
    </row>
  </sheetData>
  <mergeCells count="24">
    <mergeCell ref="C13:C15"/>
    <mergeCell ref="C35:C37"/>
    <mergeCell ref="C47:C49"/>
    <mergeCell ref="A13:A15"/>
    <mergeCell ref="B13:B15"/>
    <mergeCell ref="B41:B43"/>
    <mergeCell ref="C41:C43"/>
    <mergeCell ref="C24:C26"/>
    <mergeCell ref="A2:A4"/>
    <mergeCell ref="B2:B4"/>
    <mergeCell ref="A6:A7"/>
    <mergeCell ref="B6:B7"/>
    <mergeCell ref="D61:E61"/>
    <mergeCell ref="B24:B26"/>
    <mergeCell ref="A47:A49"/>
    <mergeCell ref="B47:B49"/>
    <mergeCell ref="A28:A29"/>
    <mergeCell ref="B28:B29"/>
    <mergeCell ref="A35:A37"/>
    <mergeCell ref="B35:B37"/>
    <mergeCell ref="A17:A18"/>
    <mergeCell ref="B17:B18"/>
    <mergeCell ref="A24:A26"/>
    <mergeCell ref="A41:A4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1" r:id="rId3"/>
  <headerFooter>
    <oddHeader>&amp;CMĚSTO ČESKÁ TŘEBOVÁ
Staré náměstí 78, 560 02 Česká Třebová, IČ 002 78 653
</oddHeader>
    <oddFooter>&amp;LPříloha č. 2 - tabulka pro výpočet ceny.xlsx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2017-02-07T10:20:56Z</dcterms:created>
  <dcterms:modified xsi:type="dcterms:W3CDTF">2018-08-07T09:27:19Z</dcterms:modified>
  <cp:category/>
  <cp:version/>
  <cp:contentType/>
  <cp:contentStatus/>
</cp:coreProperties>
</file>