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4108-16-101-HZV - SO 101 ..." sheetId="2" r:id="rId2"/>
    <sheet name="4108-16-101-NV - SO 101 R..." sheetId="3" r:id="rId3"/>
    <sheet name="4108-16-101-VZV - SO 101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Print_Titles" localSheetId="0">'Rekapitulace stavby'!$49:$49</definedName>
    <definedName name="_xlnm._FilterDatabase" localSheetId="1" hidden="1">'4108-16-101-HZV - SO 101 ...'!$C$83:$K$203</definedName>
    <definedName name="_xlnm.Print_Area" localSheetId="1">'4108-16-101-HZV - SO 101 ...'!$C$4:$J$36,'4108-16-101-HZV - SO 101 ...'!$C$42:$J$65,'4108-16-101-HZV - SO 101 ...'!$C$71:$K$203</definedName>
    <definedName name="_xlnm.Print_Titles" localSheetId="1">'4108-16-101-HZV - SO 101 ...'!$83:$83</definedName>
    <definedName name="_xlnm._FilterDatabase" localSheetId="2" hidden="1">'4108-16-101-NV - SO 101 R...'!$C$86:$K$305</definedName>
    <definedName name="_xlnm.Print_Area" localSheetId="2">'4108-16-101-NV - SO 101 R...'!$C$4:$J$36,'4108-16-101-NV - SO 101 R...'!$C$42:$J$68,'4108-16-101-NV - SO 101 R...'!$C$74:$K$305</definedName>
    <definedName name="_xlnm.Print_Titles" localSheetId="2">'4108-16-101-NV - SO 101 R...'!$86:$86</definedName>
    <definedName name="_xlnm._FilterDatabase" localSheetId="3" hidden="1">'4108-16-101-VZV - SO 101 ...'!$C$79:$K$100</definedName>
    <definedName name="_xlnm.Print_Area" localSheetId="3">'4108-16-101-VZV - SO 101 ...'!$C$4:$J$36,'4108-16-101-VZV - SO 101 ...'!$C$42:$J$61,'4108-16-101-VZV - SO 101 ...'!$C$67:$K$100</definedName>
    <definedName name="_xlnm.Print_Titles" localSheetId="3">'4108-16-101-VZV - SO 101 ...'!$79:$79</definedName>
    <definedName name="_xlnm.Print_Area" localSheetId="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4"/>
  <c r="AX54"/>
  <c i="4" r="BI95"/>
  <c r="BH95"/>
  <c r="BG95"/>
  <c r="BF95"/>
  <c r="T95"/>
  <c r="T94"/>
  <c r="R95"/>
  <c r="R94"/>
  <c r="P95"/>
  <c r="P94"/>
  <c r="BK95"/>
  <c r="BK94"/>
  <c r="J94"/>
  <c r="J95"/>
  <c r="BE95"/>
  <c r="J60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9"/>
  <c r="BI88"/>
  <c r="BH88"/>
  <c r="BG88"/>
  <c r="BF88"/>
  <c r="T88"/>
  <c r="R88"/>
  <c r="P88"/>
  <c r="BK88"/>
  <c r="J88"/>
  <c r="BE88"/>
  <c r="BI83"/>
  <c r="F34"/>
  <c i="1" r="BD54"/>
  <c i="4" r="BH83"/>
  <c r="F33"/>
  <c i="1" r="BC54"/>
  <c i="4" r="BG83"/>
  <c r="F32"/>
  <c i="1" r="BB54"/>
  <c i="4" r="BF83"/>
  <c r="J31"/>
  <c i="1" r="AW54"/>
  <c i="4" r="F31"/>
  <c i="1" r="BA54"/>
  <c i="4" r="T83"/>
  <c r="T82"/>
  <c r="T81"/>
  <c r="T80"/>
  <c r="R83"/>
  <c r="R82"/>
  <c r="R81"/>
  <c r="R80"/>
  <c r="P83"/>
  <c r="P82"/>
  <c r="P81"/>
  <c r="P80"/>
  <c i="1" r="AU54"/>
  <c i="4" r="BK83"/>
  <c r="BK82"/>
  <c r="J82"/>
  <c r="BK81"/>
  <c r="J81"/>
  <c r="BK80"/>
  <c r="J80"/>
  <c r="J56"/>
  <c r="J27"/>
  <c i="1" r="AG54"/>
  <c i="4" r="J83"/>
  <c r="BE83"/>
  <c r="J30"/>
  <c i="1" r="AV54"/>
  <c i="4" r="F30"/>
  <c i="1" r="AZ54"/>
  <c i="4" r="J58"/>
  <c r="J57"/>
  <c r="J76"/>
  <c r="F76"/>
  <c r="F74"/>
  <c r="E72"/>
  <c r="J51"/>
  <c r="F51"/>
  <c r="F49"/>
  <c r="E47"/>
  <c r="J36"/>
  <c r="J18"/>
  <c r="E18"/>
  <c r="F77"/>
  <c r="F52"/>
  <c r="J17"/>
  <c r="J12"/>
  <c r="J74"/>
  <c r="J49"/>
  <c r="E7"/>
  <c r="E70"/>
  <c r="E45"/>
  <c i="1" r="AY53"/>
  <c r="AX53"/>
  <c i="3" r="BI301"/>
  <c r="BH301"/>
  <c r="BG301"/>
  <c r="BF301"/>
  <c r="T301"/>
  <c r="T300"/>
  <c r="T299"/>
  <c r="R301"/>
  <c r="R300"/>
  <c r="R299"/>
  <c r="P301"/>
  <c r="P300"/>
  <c r="P299"/>
  <c r="BK301"/>
  <c r="BK300"/>
  <c r="J300"/>
  <c r="BK299"/>
  <c r="J299"/>
  <c r="J301"/>
  <c r="BE301"/>
  <c r="J67"/>
  <c r="J66"/>
  <c r="BI298"/>
  <c r="BH298"/>
  <c r="BG298"/>
  <c r="BF298"/>
  <c r="T298"/>
  <c r="T297"/>
  <c r="R298"/>
  <c r="R297"/>
  <c r="P298"/>
  <c r="P297"/>
  <c r="BK298"/>
  <c r="BK297"/>
  <c r="J297"/>
  <c r="J298"/>
  <c r="BE298"/>
  <c r="J65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3"/>
  <c r="BH293"/>
  <c r="BG293"/>
  <c r="BF293"/>
  <c r="T293"/>
  <c r="R293"/>
  <c r="P293"/>
  <c r="BK293"/>
  <c r="J293"/>
  <c r="BE293"/>
  <c r="BI292"/>
  <c r="BH292"/>
  <c r="BG292"/>
  <c r="BF292"/>
  <c r="T292"/>
  <c r="T291"/>
  <c r="R292"/>
  <c r="R291"/>
  <c r="P292"/>
  <c r="P291"/>
  <c r="BK292"/>
  <c r="BK291"/>
  <c r="J291"/>
  <c r="J292"/>
  <c r="BE292"/>
  <c r="J64"/>
  <c r="BI279"/>
  <c r="BH279"/>
  <c r="BG279"/>
  <c r="BF279"/>
  <c r="T279"/>
  <c r="R279"/>
  <c r="P279"/>
  <c r="BK279"/>
  <c r="J279"/>
  <c r="BE279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6"/>
  <c r="BH256"/>
  <c r="BG256"/>
  <c r="BF256"/>
  <c r="T256"/>
  <c r="T255"/>
  <c r="R256"/>
  <c r="R255"/>
  <c r="P256"/>
  <c r="P255"/>
  <c r="BK256"/>
  <c r="BK255"/>
  <c r="J255"/>
  <c r="J256"/>
  <c r="BE256"/>
  <c r="J63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5"/>
  <c r="BH245"/>
  <c r="BG245"/>
  <c r="BF245"/>
  <c r="T245"/>
  <c r="R245"/>
  <c r="P245"/>
  <c r="BK245"/>
  <c r="J245"/>
  <c r="BE245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T222"/>
  <c r="R223"/>
  <c r="R222"/>
  <c r="P223"/>
  <c r="P222"/>
  <c r="BK223"/>
  <c r="BK222"/>
  <c r="J222"/>
  <c r="J223"/>
  <c r="BE223"/>
  <c r="J62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4"/>
  <c r="BH194"/>
  <c r="BG194"/>
  <c r="BF194"/>
  <c r="T194"/>
  <c r="R194"/>
  <c r="P194"/>
  <c r="BK194"/>
  <c r="J194"/>
  <c r="BE194"/>
  <c r="BI186"/>
  <c r="BH186"/>
  <c r="BG186"/>
  <c r="BF186"/>
  <c r="T186"/>
  <c r="R186"/>
  <c r="P186"/>
  <c r="BK186"/>
  <c r="J186"/>
  <c r="BE186"/>
  <c r="BI175"/>
  <c r="BH175"/>
  <c r="BG175"/>
  <c r="BF175"/>
  <c r="T175"/>
  <c r="T174"/>
  <c r="R175"/>
  <c r="R174"/>
  <c r="P175"/>
  <c r="P174"/>
  <c r="BK175"/>
  <c r="BK174"/>
  <c r="J174"/>
  <c r="J175"/>
  <c r="BE175"/>
  <c r="J61"/>
  <c r="BI171"/>
  <c r="BH171"/>
  <c r="BG171"/>
  <c r="BF171"/>
  <c r="T171"/>
  <c r="T170"/>
  <c r="R171"/>
  <c r="R170"/>
  <c r="P171"/>
  <c r="P170"/>
  <c r="BK171"/>
  <c r="BK170"/>
  <c r="J170"/>
  <c r="J171"/>
  <c r="BE171"/>
  <c r="J60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4"/>
  <c r="BH164"/>
  <c r="BG164"/>
  <c r="BF164"/>
  <c r="T164"/>
  <c r="T163"/>
  <c r="R164"/>
  <c r="R163"/>
  <c r="P164"/>
  <c r="P163"/>
  <c r="BK164"/>
  <c r="BK163"/>
  <c r="J163"/>
  <c r="J164"/>
  <c r="BE164"/>
  <c r="J59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0"/>
  <c r="F34"/>
  <c i="1" r="BD53"/>
  <c i="3" r="BH90"/>
  <c r="F33"/>
  <c i="1" r="BC53"/>
  <c i="3" r="BG90"/>
  <c r="F32"/>
  <c i="1" r="BB53"/>
  <c i="3" r="BF90"/>
  <c r="J31"/>
  <c i="1" r="AW53"/>
  <c i="3" r="F31"/>
  <c i="1" r="BA53"/>
  <c i="3" r="T90"/>
  <c r="T89"/>
  <c r="T88"/>
  <c r="T87"/>
  <c r="R90"/>
  <c r="R89"/>
  <c r="R88"/>
  <c r="R87"/>
  <c r="P90"/>
  <c r="P89"/>
  <c r="P88"/>
  <c r="P87"/>
  <c i="1" r="AU53"/>
  <c i="3" r="BK90"/>
  <c r="BK89"/>
  <c r="J89"/>
  <c r="BK88"/>
  <c r="J88"/>
  <c r="BK87"/>
  <c r="J87"/>
  <c r="J56"/>
  <c r="J27"/>
  <c i="1" r="AG53"/>
  <c i="3" r="J90"/>
  <c r="BE90"/>
  <c r="J30"/>
  <c i="1" r="AV53"/>
  <c i="3" r="F30"/>
  <c i="1" r="AZ53"/>
  <c i="3" r="J58"/>
  <c r="J57"/>
  <c r="J83"/>
  <c r="F83"/>
  <c r="F81"/>
  <c r="E79"/>
  <c r="J51"/>
  <c r="F51"/>
  <c r="F49"/>
  <c r="E47"/>
  <c r="J36"/>
  <c r="J18"/>
  <c r="E18"/>
  <c r="F84"/>
  <c r="F52"/>
  <c r="J17"/>
  <c r="J12"/>
  <c r="J81"/>
  <c r="J49"/>
  <c r="E7"/>
  <c r="E77"/>
  <c r="E45"/>
  <c i="1" r="AY52"/>
  <c r="AX52"/>
  <c i="2" r="BI202"/>
  <c r="BH202"/>
  <c r="BG202"/>
  <c r="BF202"/>
  <c r="T202"/>
  <c r="R202"/>
  <c r="P202"/>
  <c r="BK202"/>
  <c r="J202"/>
  <c r="BE202"/>
  <c r="BI199"/>
  <c r="BH199"/>
  <c r="BG199"/>
  <c r="BF199"/>
  <c r="T199"/>
  <c r="T198"/>
  <c r="T197"/>
  <c r="R199"/>
  <c r="R198"/>
  <c r="R197"/>
  <c r="P199"/>
  <c r="P198"/>
  <c r="P197"/>
  <c r="BK199"/>
  <c r="BK198"/>
  <c r="J198"/>
  <c r="BK197"/>
  <c r="J197"/>
  <c r="J199"/>
  <c r="BE199"/>
  <c r="J64"/>
  <c r="J63"/>
  <c r="BI196"/>
  <c r="BH196"/>
  <c r="BG196"/>
  <c r="BF196"/>
  <c r="T196"/>
  <c r="T195"/>
  <c r="R196"/>
  <c r="R195"/>
  <c r="P196"/>
  <c r="P195"/>
  <c r="BK196"/>
  <c r="BK195"/>
  <c r="J195"/>
  <c r="J196"/>
  <c r="BE196"/>
  <c r="J62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T189"/>
  <c r="R190"/>
  <c r="R189"/>
  <c r="P190"/>
  <c r="P189"/>
  <c r="BK190"/>
  <c r="BK189"/>
  <c r="J189"/>
  <c r="J190"/>
  <c r="BE190"/>
  <c r="J61"/>
  <c r="BI188"/>
  <c r="BH188"/>
  <c r="BG188"/>
  <c r="BF188"/>
  <c r="T188"/>
  <c r="R188"/>
  <c r="P188"/>
  <c r="BK188"/>
  <c r="J188"/>
  <c r="BE188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69"/>
  <c r="BH169"/>
  <c r="BG169"/>
  <c r="BF169"/>
  <c r="T169"/>
  <c r="R169"/>
  <c r="P169"/>
  <c r="BK169"/>
  <c r="J169"/>
  <c r="BE169"/>
  <c r="BI161"/>
  <c r="BH161"/>
  <c r="BG161"/>
  <c r="BF161"/>
  <c r="T161"/>
  <c r="R161"/>
  <c r="P161"/>
  <c r="BK161"/>
  <c r="J161"/>
  <c r="BE161"/>
  <c r="BI158"/>
  <c r="BH158"/>
  <c r="BG158"/>
  <c r="BF158"/>
  <c r="T158"/>
  <c r="T157"/>
  <c r="R158"/>
  <c r="R157"/>
  <c r="P158"/>
  <c r="P157"/>
  <c r="BK158"/>
  <c r="BK157"/>
  <c r="J157"/>
  <c r="J158"/>
  <c r="BE158"/>
  <c r="J60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28"/>
  <c r="BH128"/>
  <c r="BG128"/>
  <c r="BF128"/>
  <c r="T128"/>
  <c r="R128"/>
  <c r="P128"/>
  <c r="BK128"/>
  <c r="J128"/>
  <c r="BE128"/>
  <c r="BI122"/>
  <c r="BH122"/>
  <c r="BG122"/>
  <c r="BF122"/>
  <c r="T122"/>
  <c r="R122"/>
  <c r="P122"/>
  <c r="BK122"/>
  <c r="J122"/>
  <c r="BE122"/>
  <c r="BI114"/>
  <c r="BH114"/>
  <c r="BG114"/>
  <c r="BF114"/>
  <c r="T114"/>
  <c r="T113"/>
  <c r="R114"/>
  <c r="R113"/>
  <c r="P114"/>
  <c r="P113"/>
  <c r="BK114"/>
  <c r="BK113"/>
  <c r="J113"/>
  <c r="J114"/>
  <c r="BE114"/>
  <c r="J59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7"/>
  <c r="F34"/>
  <c i="1" r="BD52"/>
  <c i="2" r="BH87"/>
  <c r="F33"/>
  <c i="1" r="BC52"/>
  <c i="2" r="BG87"/>
  <c r="F32"/>
  <c i="1" r="BB52"/>
  <c i="2" r="BF87"/>
  <c r="J31"/>
  <c i="1" r="AW52"/>
  <c i="2" r="F31"/>
  <c i="1" r="BA52"/>
  <c i="2" r="T87"/>
  <c r="T86"/>
  <c r="T85"/>
  <c r="T84"/>
  <c r="R87"/>
  <c r="R86"/>
  <c r="R85"/>
  <c r="R84"/>
  <c r="P87"/>
  <c r="P86"/>
  <c r="P85"/>
  <c r="P84"/>
  <c i="1" r="AU52"/>
  <c i="2" r="BK87"/>
  <c r="BK86"/>
  <c r="J86"/>
  <c r="BK85"/>
  <c r="J85"/>
  <c r="BK84"/>
  <c r="J84"/>
  <c r="J56"/>
  <c r="J27"/>
  <c i="1" r="AG52"/>
  <c i="2" r="J87"/>
  <c r="BE87"/>
  <c r="J30"/>
  <c i="1" r="AV52"/>
  <c i="2" r="F30"/>
  <c i="1" r="AZ52"/>
  <c i="2" r="J58"/>
  <c r="J57"/>
  <c r="J80"/>
  <c r="F80"/>
  <c r="F78"/>
  <c r="E76"/>
  <c r="J51"/>
  <c r="F51"/>
  <c r="F49"/>
  <c r="E47"/>
  <c r="J36"/>
  <c r="J18"/>
  <c r="E18"/>
  <c r="F81"/>
  <c r="F52"/>
  <c r="J17"/>
  <c r="J12"/>
  <c r="J78"/>
  <c r="J49"/>
  <c r="E7"/>
  <c r="E74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<sst xmlns="http://schemas.openxmlformats.org/spreadsheetml/2006/main">
  <si>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</si>
  <si>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</si>
  <si>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</si>
  <si>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</si>
  <si>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</si>
  <si>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</si>
  <si>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</si>
  <si>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{4b070a05-0e75-4bc8-8c5b-2d8e8e5d88fb}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</si>
  <si>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</si>
  <si>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</si>
  <si>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</si>
  <si>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</si>
  <si>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</si>
  <si>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</si>
  <si>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</si>
  <si>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</si>
  <si>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4108-16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</si>
  <si>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</si>
  <si>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</si>
  <si>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DUKELSKÉ ULICE V ČESKÉ TŘEBOVÉ</t>
  </si>
  <si>
    <t>0,1</t>
  </si>
  <si>
    <t>KSO:</t>
  </si>
  <si>
    <t/>
  </si>
  <si>
    <t>CC-CZ:</t>
  </si>
  <si>
    <t>1</t>
  </si>
  <si>
    <t>Místo:</t>
  </si>
  <si>
    <t>ČESKÁ TŘEBOVÁ</t>
  </si>
  <si>
    <t>Datum:</t>
  </si>
  <si>
    <t>27. 1. 2017</t>
  </si>
  <si>
    <t>10</t>
  </si>
  <si>
    <t>100</t>
  </si>
  <si>
    <t>Zadavatel:</t>
  </si>
  <si>
    <t>IČ:</t>
  </si>
  <si>
    <t>MĚSTO ČESKÁ TŘEBOVÁ</t>
  </si>
  <si>
    <t>DIČ:</t>
  </si>
  <si>
    <t>Uchazeč:</t>
  </si>
  <si>
    <t>Vyplň údaj</t>
  </si>
  <si>
    <t>Projektant:</t>
  </si>
  <si>
    <t>OPTIMA, spol s 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</si>
  <si>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</si>
  <si>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</si>
  <si>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</si>
  <si>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</si>
  <si>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</si>
  <si>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</si>
  <si>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</si>
  <si>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</si>
  <si>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</si>
  <si>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</si>
  <si>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</si>
  <si>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</si>
  <si>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</si>
  <si>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</si>
  <si>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</si>
  <si>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</si>
  <si>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</si>
  <si>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</si>
  <si>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</si>
  <si>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</si>
  <si>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</si>
  <si>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</si>
  <si>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</si>
  <si>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</si>
  <si>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</si>
  <si>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</si>
  <si>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</si>
  <si>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</si>
  <si>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</si>
  <si>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</si>
  <si>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</si>
  <si>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</si>
  <si>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</si>
  <si>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</si>
  <si>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</si>
  <si>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</si>
  <si>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</si>
  <si>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</si>
  <si>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</si>
  <si>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</si>
  <si>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</si>
  <si>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4108-16-101-HZV</t>
  </si>
  <si>
    <t>SO 101 REKONSTRUKCE ULICE - HLAVNÍ ZPŮSOBILÉ VÝDAJE</t>
  </si>
  <si>
    <t>STA</t>
  </si>
  <si>
    <t>{00883c03-dcd0-4775-9b9d-523077483bce}</t>
  </si>
  <si>
    <t>2</t>
  </si>
  <si>
    <t>4108-16-101-NV</t>
  </si>
  <si>
    <t>SO 101 REKONSTRUKCE ULICE - NEZPŮSOBILÉ VÝDAJE</t>
  </si>
  <si>
    <t>{5c62509a-cb3b-4609-a400-ab51f5c7e174}</t>
  </si>
  <si>
    <t>4108-16-101-VZV</t>
  </si>
  <si>
    <t>SO 101 REKONSTRUKCE ULICE - VEDLEJŠÍ ZPŮSOBILÉ VÝDAJE</t>
  </si>
  <si>
    <t>{6dabee14-5226-4f26-b1e8-c8ec83e3a8e7}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</si>
  <si>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</si>
  <si>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</si>
  <si>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</si>
  <si>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</si>
  <si>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</si>
  <si>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</si>
  <si>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</si>
  <si>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4108-16-101-HZV - SO 101 REKONSTRUKCE ULICE - HLAVNÍ ZPŮSOBILÉ VÝDAJE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</si>
  <si>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</si>
  <si>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</si>
  <si>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</si>
  <si>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</si>
  <si>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</si>
  <si>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</si>
  <si>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</si>
  <si>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</si>
  <si>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</si>
  <si>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</si>
  <si>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</si>
  <si>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</si>
  <si>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</si>
  <si>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</si>
  <si>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</si>
  <si>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</si>
  <si>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</si>
  <si>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</si>
  <si>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</si>
  <si>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</si>
  <si>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</si>
  <si>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</si>
  <si>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</si>
  <si>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</si>
  <si>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</si>
  <si>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</si>
  <si>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</si>
  <si>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</si>
  <si>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</si>
  <si>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</si>
  <si>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</si>
  <si>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8</t>
  </si>
  <si>
    <t>K</t>
  </si>
  <si>
    <t>113107230</t>
  </si>
  <si>
    <t>Odstranění podkladů nebo krytů s přemístěním hmot na skládku na vzdálenost do 20 m nebo s naložením na dopravní prostředek v ploše jednotlivě přes 200 m2 z betonu prostého, o tl. vrstvy do 100 mm</t>
  </si>
  <si>
    <t>m2</t>
  </si>
  <si>
    <t>CS ÚRS 2016 01</t>
  </si>
  <si>
    <t>4</t>
  </si>
  <si>
    <t>-1316782657</t>
  </si>
  <si>
    <t>VV</t>
  </si>
  <si>
    <t>chodníky vlevo st. 0,0-0,073</t>
  </si>
  <si>
    <t>73*1,2</t>
  </si>
  <si>
    <t>9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</si>
  <si>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</si>
  <si>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</si>
  <si>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1930156714</t>
  </si>
  <si>
    <t>chodníky</t>
  </si>
  <si>
    <t>340</t>
  </si>
  <si>
    <t>11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</si>
  <si>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</si>
  <si>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</si>
  <si>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</si>
  <si>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1840604143</t>
  </si>
  <si>
    <t>obrubník kamenný 250/200</t>
  </si>
  <si>
    <t>255</t>
  </si>
  <si>
    <t>13</t>
  </si>
  <si>
    <t>122302202</t>
  </si>
  <si>
    <t>Odkopávky a prokopávky nezapažené pro silnice s přemístěním výkopku v příčných profilech na vzdálenost do 15 m nebo s naložením na dopravní prostředek v hornině tř. 4 přes 100 do 1 000 m3</t>
  </si>
  <si>
    <t>m3</t>
  </si>
  <si>
    <t>-879832013</t>
  </si>
  <si>
    <t>dle tabulky 463</t>
  </si>
  <si>
    <t>z toho pouze pro chodník</t>
  </si>
  <si>
    <t>340*(0,25-0,1)</t>
  </si>
  <si>
    <t>14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</si>
  <si>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</si>
  <si>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</si>
  <si>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-1019665658</t>
  </si>
  <si>
    <t>23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</si>
  <si>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</si>
  <si>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</si>
  <si>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>-1710045381</t>
  </si>
  <si>
    <t>odkopávky pro chodníky</t>
  </si>
  <si>
    <t>51</t>
  </si>
  <si>
    <t>25</t>
  </si>
  <si>
    <t>171201201</t>
  </si>
  <si>
    <t>Uložení sypaniny na skládky</t>
  </si>
  <si>
    <t>1128772550</t>
  </si>
  <si>
    <t>26</t>
  </si>
  <si>
    <t>171201211</t>
  </si>
  <si>
    <t>Uložení sypaniny poplatek za uložení sypaniny na skládce (skládkovné)</t>
  </si>
  <si>
    <t>t</t>
  </si>
  <si>
    <t>904318681</t>
  </si>
  <si>
    <t>hmotnost 1,8/m3 - předpoklad štěrk s jílem</t>
  </si>
  <si>
    <t>51*1,8</t>
  </si>
  <si>
    <t>31</t>
  </si>
  <si>
    <t>181102302</t>
  </si>
  <si>
    <t>Úprava pláně na stavbách dálnic v zářezech mimo skalních se zhutněním</t>
  </si>
  <si>
    <t>-1583907510</t>
  </si>
  <si>
    <t>chodníků a sjezdů</t>
  </si>
  <si>
    <t>240+65+9,5+32,5</t>
  </si>
  <si>
    <t>Součet</t>
  </si>
  <si>
    <t>5</t>
  </si>
  <si>
    <t>Komunikace pozemní</t>
  </si>
  <si>
    <t>39</t>
  </si>
  <si>
    <t>564851111</t>
  </si>
  <si>
    <t>Podklad ze štěrkodrti ŠD s rozprostřením a zhutněním, po zhutnění tl. 150 mm</t>
  </si>
  <si>
    <t>493215472</t>
  </si>
  <si>
    <t>240</t>
  </si>
  <si>
    <t>vjezdy</t>
  </si>
  <si>
    <t>65</t>
  </si>
  <si>
    <t>slepecká dlažba</t>
  </si>
  <si>
    <t>42</t>
  </si>
  <si>
    <t>567114112</t>
  </si>
  <si>
    <t>Podklad z podkladového betonu PB tř. PB II (C 16/20) tl. 100 mm</t>
  </si>
  <si>
    <t>1245783642</t>
  </si>
  <si>
    <t>46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</si>
  <si>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</si>
  <si>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</si>
  <si>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2002634939</t>
  </si>
  <si>
    <t>9,5</t>
  </si>
  <si>
    <t>47</t>
  </si>
  <si>
    <t>M</t>
  </si>
  <si>
    <t>592451100</t>
  </si>
  <si>
    <t xml:space="preserve">Dlaždice betonové dlažba zámková (ČSN EN 1338) dlažba skladebná HOLLAND, s fazetou 1 m2=50 kusů HBB  20 x 10 x 6 přírodní</t>
  </si>
  <si>
    <t>967823338</t>
  </si>
  <si>
    <t>P</t>
  </si>
  <si>
    <t>Poznámka k položce:
spotřeba: 50 kus/m2</t>
  </si>
  <si>
    <t>240*1,01</t>
  </si>
  <si>
    <t>48</t>
  </si>
  <si>
    <t>592451180</t>
  </si>
  <si>
    <t xml:space="preserve">Dlaždice betonové dlažba zámková (ČSN EN 1338) dlažba zámková PROMENÁDA-SLEPECKÁ 1 m2=50 kusů parketa  20 x 10 x 6 šedá</t>
  </si>
  <si>
    <t>619002310</t>
  </si>
  <si>
    <t>9,5*1,01</t>
  </si>
  <si>
    <t>49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</si>
  <si>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</si>
  <si>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dvou barev za dlažbu z prvků</t>
  </si>
  <si>
    <t>-315221680</t>
  </si>
  <si>
    <t>50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</si>
  <si>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</si>
  <si>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</si>
  <si>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-1830491260</t>
  </si>
  <si>
    <t>sjezdy</t>
  </si>
  <si>
    <t>32,5</t>
  </si>
  <si>
    <t>592451090</t>
  </si>
  <si>
    <t xml:space="preserve">Dlaždice betonové dlažba zámková (ČSN EN 1338) dlažba skladebná HOLLAND, s fazetou 1 m2=50 kusů HBB  20 x 10 x 8 přírodní</t>
  </si>
  <si>
    <t>1448299622</t>
  </si>
  <si>
    <t>65*1,01</t>
  </si>
  <si>
    <t>53</t>
  </si>
  <si>
    <t>59245x002</t>
  </si>
  <si>
    <t>Dlažba betonová zámková slepecká barevná tl.80mm</t>
  </si>
  <si>
    <t>219835265</t>
  </si>
  <si>
    <t>32,5*1,01</t>
  </si>
  <si>
    <t>54</t>
  </si>
  <si>
    <t>596212214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</si>
  <si>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dvou barev za dlažbu z prvků</t>
  </si>
  <si>
    <t>-1804194108</t>
  </si>
  <si>
    <t>slepecká</t>
  </si>
  <si>
    <t>55</t>
  </si>
  <si>
    <t>599142111</t>
  </si>
  <si>
    <t>Úprava zálivky dilatačních nebo pracovních spár v cementobetonovém krytu, hloubky do 40 mm, šířky přes 20 do 40 mm</t>
  </si>
  <si>
    <t>-1801622344</t>
  </si>
  <si>
    <t>Ostatní konstrukce a práce, bourání</t>
  </si>
  <si>
    <t>85</t>
  </si>
  <si>
    <t>916241113</t>
  </si>
  <si>
    <t>Osazení obrubníku kamenného se zřízením lože, s vyplněním a zatřením spár cementovou maltou ležatého s boční opěrou z betonu prostého tř. C 12/15, do lože z betonu prostého téže značky</t>
  </si>
  <si>
    <t>1433833387</t>
  </si>
  <si>
    <t>použití stávajících očištěných obrubníků (15bm náhrada)</t>
  </si>
  <si>
    <t>86</t>
  </si>
  <si>
    <t>583803340</t>
  </si>
  <si>
    <t xml:space="preserve">Výrobky lomařské a kamenické pro komunikace (kostky dlažební, krajníky a obrubníky) obrubníky kamenné žula (materiálová skupina I/2) přímé OP 3  25 x 20</t>
  </si>
  <si>
    <t>-1282011906</t>
  </si>
  <si>
    <t>budou využity stávající očištěné obrubníky</t>
  </si>
  <si>
    <t xml:space="preserve">nové k osazení </t>
  </si>
  <si>
    <t>výměna stávajících poškozených - odhad</t>
  </si>
  <si>
    <t xml:space="preserve">včetně odvozu a uložení </t>
  </si>
  <si>
    <t>20</t>
  </si>
  <si>
    <t>87</t>
  </si>
  <si>
    <t>916331112</t>
  </si>
  <si>
    <t>Osazení zahradního obrubníku betonového s ložem tl. od 50 do 100 mm z betonu prostého tř. C 12/15 s boční opěrou z betonu prostého tř. C 12/15</t>
  </si>
  <si>
    <t>1957286806</t>
  </si>
  <si>
    <t>úsek A vpravo</t>
  </si>
  <si>
    <t>5,4+5,2+6,4+5+1,2</t>
  </si>
  <si>
    <t>úsek A vlevo</t>
  </si>
  <si>
    <t>3,2+4,5+5,7+3+3,4+1,5</t>
  </si>
  <si>
    <t>úsek B vpravo</t>
  </si>
  <si>
    <t>3,9+1,1</t>
  </si>
  <si>
    <t>88</t>
  </si>
  <si>
    <t>592172140</t>
  </si>
  <si>
    <t xml:space="preserve">Obrubníky betonové a železobetonové obrubník záhonový šedý (přírodní)           50 x 5 x 25</t>
  </si>
  <si>
    <t>kus</t>
  </si>
  <si>
    <t>-1650679042</t>
  </si>
  <si>
    <t>49,5*2*1,01</t>
  </si>
  <si>
    <t>89</t>
  </si>
  <si>
    <t>916991121</t>
  </si>
  <si>
    <t>Lože pod obrubníky, krajníky nebo obruby z dlažebních kostek z betonu prostého tř. C 12/15</t>
  </si>
  <si>
    <t>-1164889203</t>
  </si>
  <si>
    <t>příplatek za tloušť ku betonu pod vodící proužky nad 100mm</t>
  </si>
  <si>
    <t>0,05*0,65*255</t>
  </si>
  <si>
    <t>90</t>
  </si>
  <si>
    <t>919735112</t>
  </si>
  <si>
    <t>Řezání stávajícího živičného krytu nebo podkladu hloubky přes 50 do 100 mm</t>
  </si>
  <si>
    <t>1287288959</t>
  </si>
  <si>
    <t>úsek A křižovatka S.K. Neumana</t>
  </si>
  <si>
    <t>16</t>
  </si>
  <si>
    <t>podél úseku B</t>
  </si>
  <si>
    <t>30</t>
  </si>
  <si>
    <t>92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</si>
  <si>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</si>
  <si>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</si>
  <si>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933439530</t>
  </si>
  <si>
    <t>997</t>
  </si>
  <si>
    <t>Přesun sutě</t>
  </si>
  <si>
    <t>94</t>
  </si>
  <si>
    <t>997013803</t>
  </si>
  <si>
    <t>Poplatek za uložení stavebního odpadu na skládce (skládkovné) z keramických materiálů</t>
  </si>
  <si>
    <t>2041082599</t>
  </si>
  <si>
    <t>95</t>
  </si>
  <si>
    <t>997321511</t>
  </si>
  <si>
    <t>Vodorovná doprava suti a vybouraných hmot bez naložení, s vyložením a hrubým urovnáním po suchu, na vzdálenost do 1 km</t>
  </si>
  <si>
    <t>-599048775</t>
  </si>
  <si>
    <t>96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</si>
  <si>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</si>
  <si>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</si>
  <si>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-1801582509</t>
  </si>
  <si>
    <t>130,021*5 'Přepočtené koeficientem množství</t>
  </si>
  <si>
    <t>97</t>
  </si>
  <si>
    <t>997321611</t>
  </si>
  <si>
    <t>Vodorovná doprava suti a vybouraných hmot bez naložení, s vyložením a hrubým urovnáním nakládání nebo překládání na dopravní prostředek při vodorovné dopravě suti a vybouraných hmot</t>
  </si>
  <si>
    <t>-1316083292</t>
  </si>
  <si>
    <t>998</t>
  </si>
  <si>
    <t>Přesun hmot</t>
  </si>
  <si>
    <t>98</t>
  </si>
  <si>
    <t>998225111</t>
  </si>
  <si>
    <t>Přesun hmot pro komunikace s krytem z kameniva, monolitickým betonovým nebo živičným dopravní vzdálenost do 200 m jakékoliv délky objektu</t>
  </si>
  <si>
    <t>-1622176361</t>
  </si>
  <si>
    <t>PSV</t>
  </si>
  <si>
    <t>Práce a dodávky PSV</t>
  </si>
  <si>
    <t>711</t>
  </si>
  <si>
    <t>Izolace proti vodě, vlhkosti a plynům</t>
  </si>
  <si>
    <t>99</t>
  </si>
  <si>
    <t>711161302</t>
  </si>
  <si>
    <t>Izolace proti zemní vlhkosti nopovými foliemi FONDALINE základů nebo stěn pro běžné podmínky tloušťky 0,4 mm, šířky 1,0 m</t>
  </si>
  <si>
    <t>-1794234926</t>
  </si>
  <si>
    <t>dle obrub komunikace</t>
  </si>
  <si>
    <t>255*1</t>
  </si>
  <si>
    <t>283230430</t>
  </si>
  <si>
    <t>Fólie z polyetylénu a jednoduché výrobky z nich fólie multifunkční profilované (nopové) Guttabeta N, protivlhkostní a drenážní fólie 1 x 20 m</t>
  </si>
  <si>
    <t>32</t>
  </si>
  <si>
    <t>1665342668</t>
  </si>
  <si>
    <t>255*1,15</t>
  </si>
  <si>
    <t>4108-16-101-NV - SO 101 REKONSTRUKCE ULICE - NEZPŮSOBILÉ VÝDAJE</t>
  </si>
  <si>
    <t xml:space="preserve">    2 - Zakládání</t>
  </si>
  <si>
    <t xml:space="preserve">    4 - Vodorovné konstrukce</t>
  </si>
  <si>
    <t xml:space="preserve">    8 - Trubní vedení</t>
  </si>
  <si>
    <t>VRN - Vedlejší rozpočtové náklady</t>
  </si>
  <si>
    <t xml:space="preserve">    VRN3 - Zařízení staveniště</t>
  </si>
  <si>
    <t>111201101</t>
  </si>
  <si>
    <t>Odstranění křovin a stromů s odstraněním kořenů průměru kmene do 100 mm do sklonu terénu 1 : 5, při celkové ploše do 1 000 m2</t>
  </si>
  <si>
    <t>-536357575</t>
  </si>
  <si>
    <t>živý plot km 0,073-0,097</t>
  </si>
  <si>
    <t>24*1</t>
  </si>
  <si>
    <t>111201401</t>
  </si>
  <si>
    <t>Spálení odstraněných křovin a stromů na hromadách průměru kmene do 100 mm pro jakoukoliv plochu</t>
  </si>
  <si>
    <t>-146913380</t>
  </si>
  <si>
    <t>3</t>
  </si>
  <si>
    <t>111211131</t>
  </si>
  <si>
    <t>Pálení větví stromů se snášením na hromady listnatých v rovině nebo ve svahu do 1:3, průměru kmene do 30 cm</t>
  </si>
  <si>
    <t>1100849587</t>
  </si>
  <si>
    <t>112101101</t>
  </si>
  <si>
    <t>Kácení stromů s odřezáním kmene a s odvětvením listnatých, průměru kmene přes 100 do 300 mm</t>
  </si>
  <si>
    <t>645103443</t>
  </si>
  <si>
    <t>úsek A km 0,082</t>
  </si>
  <si>
    <t>112201101</t>
  </si>
  <si>
    <t>Odstranění pařezů s jejich vykopáním, vytrháním nebo odstřelením, s přesekáním kořenů průměru přes 100 do 300 mm</t>
  </si>
  <si>
    <t>461843749</t>
  </si>
  <si>
    <t>6</t>
  </si>
  <si>
    <t>112211111</t>
  </si>
  <si>
    <t>Spálení pařezů na hromadách průměru přes 0,10 do 0,30 m</t>
  </si>
  <si>
    <t>1573268240</t>
  </si>
  <si>
    <t>7</t>
  </si>
  <si>
    <t>113107121</t>
  </si>
  <si>
    <t>Odstranění podkladů nebo krytů s přemístěním hmot na skládku na vzdálenost do 3 m nebo s naložením na dopravní prostředek v ploše jednotlivě do 50 m2 z kameniva hrubého drceného, o tl. vrstvy do 100 mm</t>
  </si>
  <si>
    <t>1751991225</t>
  </si>
  <si>
    <t>pro lože vodících proužků na křižovatce s ul S.K. Neumana</t>
  </si>
  <si>
    <t>(9+7+3)*0,3</t>
  </si>
  <si>
    <t>113154354</t>
  </si>
  <si>
    <t>Frézování živičného podkladu nebo krytu s naložením na dopravní prostředek plochy přes 1 000 do 10 000 m2 s překážkami v trase pruhu šířky do 1 m, tloušťky vrstvy 100 mm</t>
  </si>
  <si>
    <t>249441597</t>
  </si>
  <si>
    <t>komunikace tl90mm dle. šrafu ze situace, úsek A</t>
  </si>
  <si>
    <t>575</t>
  </si>
  <si>
    <t>12</t>
  </si>
  <si>
    <t>121101101</t>
  </si>
  <si>
    <t>Sejmutí ornice nebo lesní půdy s vodorovným přemístěním na hromady v místě upotřebení nebo na dočasné či trvalé skládky se složením, na vzdálenost do 50 m</t>
  </si>
  <si>
    <t>-1988533884</t>
  </si>
  <si>
    <t>plocha parkoviště tl.150mm</t>
  </si>
  <si>
    <t>(144+18)*0,15</t>
  </si>
  <si>
    <t>dle tabulky, odečet pro chodníky</t>
  </si>
  <si>
    <t>463-51</t>
  </si>
  <si>
    <t>132301101</t>
  </si>
  <si>
    <t>Hloubení zapažených i nezapažených rýh šířky do 600 mm s urovnáním dna do předepsaného profilu a spádu v hornině tř. 4 do 100 m3</t>
  </si>
  <si>
    <t>-1618975140</t>
  </si>
  <si>
    <t>rýha pro drenáž</t>
  </si>
  <si>
    <t>0,5*0,4*190,60</t>
  </si>
  <si>
    <t>132301109</t>
  </si>
  <si>
    <t>Hloubení zapažených i nezapažených rýh šířky do 600 mm s urovnáním dna do předepsaného profilu a spádu v hornině tř. 4 Příplatek k cenám za lepivost horniny tř. 4</t>
  </si>
  <si>
    <t>566423617</t>
  </si>
  <si>
    <t>17</t>
  </si>
  <si>
    <t>132301201</t>
  </si>
  <si>
    <t>Hloubení zapažených i nezapažených rýh šířky přes 600 do 2 000 mm s urovnáním dna do předepsaného profilu a spádu v hornině tř. 4 do 100 m3</t>
  </si>
  <si>
    <t>-1987544601</t>
  </si>
  <si>
    <t>kanalizační přípojky a vpustě</t>
  </si>
  <si>
    <t>UV1-UV6</t>
  </si>
  <si>
    <t>(3+2,5+3,5+1,5+3+5)*1,5*1</t>
  </si>
  <si>
    <t>18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</si>
  <si>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</si>
  <si>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</si>
  <si>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919592550</t>
  </si>
  <si>
    <t>19</t>
  </si>
  <si>
    <t>151101101</t>
  </si>
  <si>
    <t>Zřízení pažení a rozepření stěn rýh pro podzemní vedení pro všechny šířky rýhy příložné pro jakoukoliv mezerovitost, hloubky do 2 m</t>
  </si>
  <si>
    <t>1632678988</t>
  </si>
  <si>
    <t>(3+2,5+3,5+1,5+3+5)*1,5*2</t>
  </si>
  <si>
    <t>151101111</t>
  </si>
  <si>
    <t>Odstranění pažení a rozepření stěn rýh pro podzemní vedení s uložením materiálu na vzdálenost do 3 m od kraje výkopu příložné, hloubky do 2 m</t>
  </si>
  <si>
    <t>-1797977464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</si>
  <si>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</si>
  <si>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</si>
  <si>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41006396</t>
  </si>
  <si>
    <t>38,1+27,8</t>
  </si>
  <si>
    <t>22</t>
  </si>
  <si>
    <t>162201431</t>
  </si>
  <si>
    <t>Vodorovné přemístění větví, kmenů nebo pařezů s naložením, složením a dopravou do 2000 m větví stromů listnatých, průměru kmene přes 100 do 300 mm</t>
  </si>
  <si>
    <t>-341445085</t>
  </si>
  <si>
    <t>přebytek ornice</t>
  </si>
  <si>
    <t>24-(18*0,15)</t>
  </si>
  <si>
    <t>odkopávky - odečet odkopávek pro chodník</t>
  </si>
  <si>
    <t>rýhy</t>
  </si>
  <si>
    <t>55,5</t>
  </si>
  <si>
    <t>24</t>
  </si>
  <si>
    <t>167101101</t>
  </si>
  <si>
    <t>Nakládání, skládání a překládání neulehlého výkopku nebo sypaniny nakládání, množství do 100 m3, z hornin tř. 1 až 4</t>
  </si>
  <si>
    <t>272001542</t>
  </si>
  <si>
    <t>naložení přebytečné ornice pro odvoz</t>
  </si>
  <si>
    <t>24,3</t>
  </si>
  <si>
    <t>412+55,5</t>
  </si>
  <si>
    <t>467,50*1,8</t>
  </si>
  <si>
    <t>27</t>
  </si>
  <si>
    <t>174101101</t>
  </si>
  <si>
    <t>Zásyp sypaninou z jakékoliv horniny s uložením výkopku ve vrstvách se zhutněním jam, šachet, rýh nebo kolem objektů v těchto vykopávkách</t>
  </si>
  <si>
    <t>-552068234</t>
  </si>
  <si>
    <t>rýh pro přípojky UV</t>
  </si>
  <si>
    <t>18,5*1*(1,5-0,1-0,35-0,44)</t>
  </si>
  <si>
    <t>28</t>
  </si>
  <si>
    <t>583376000</t>
  </si>
  <si>
    <t xml:space="preserve">Kamenivo přírodní těžené pro stavební účely  PTK  (drobné, hrubé, štěrkopísky) štěrkopísky frakce   0-45 kačírek pískovna Světlá</t>
  </si>
  <si>
    <t>-1529438255</t>
  </si>
  <si>
    <t>11,285*1,97 'Přepočtené koeficientem množství</t>
  </si>
  <si>
    <t>29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</si>
  <si>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</si>
  <si>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</si>
  <si>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621675010</t>
  </si>
  <si>
    <t>18,5*1*0,35-(18,5*0,1*0,1*3,14)</t>
  </si>
  <si>
    <t>583312000</t>
  </si>
  <si>
    <t xml:space="preserve">Kamenivo přírodní těžené pro stavební účely  PTK  (drobné, hrubé, štěrkopísky) kamenivo mimo normu frakce 0-2 štěrkopísek netříděný</t>
  </si>
  <si>
    <t>-1021276713</t>
  </si>
  <si>
    <t>5,894*2 'Přepočtené koeficientem množství</t>
  </si>
  <si>
    <t>komunikací vč. parkovacích ploch</t>
  </si>
  <si>
    <t>493+144</t>
  </si>
  <si>
    <t>181301102</t>
  </si>
  <si>
    <t>Rozprostření a urovnání ornice v rovině nebo ve svahu sklonu do 1:5 při souvislé ploše do 500 m2, tl. vrstvy přes 100 do 150 mm</t>
  </si>
  <si>
    <t>953225032</t>
  </si>
  <si>
    <t>144+18</t>
  </si>
  <si>
    <t>33</t>
  </si>
  <si>
    <t>181411131</t>
  </si>
  <si>
    <t>Založení trávníku na půdě předem připravené plochy do 1000 m2 výsevem včetně utažení parkového v rovině nebo na svahu do 1:5</t>
  </si>
  <si>
    <t>-1136184745</t>
  </si>
  <si>
    <t>34</t>
  </si>
  <si>
    <t>005724100</t>
  </si>
  <si>
    <t>Osiva pícnin směsi travní balení obvykle 25 kg parková</t>
  </si>
  <si>
    <t>kg</t>
  </si>
  <si>
    <t>746261371</t>
  </si>
  <si>
    <t>18*0,03 'Přepočtené koeficientem množství</t>
  </si>
  <si>
    <t>Zakládání</t>
  </si>
  <si>
    <t>35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</si>
  <si>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</si>
  <si>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</si>
  <si>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-1262724513</t>
  </si>
  <si>
    <t>36</t>
  </si>
  <si>
    <t>286112230</t>
  </si>
  <si>
    <t xml:space="preserve">Trubky z polyvinylchloridu trubky drenážní drenážní systém  PipeLife trubka flexibilní D 100 mm</t>
  </si>
  <si>
    <t>316092559</t>
  </si>
  <si>
    <t>190,6*1,15 'Přepočtené koeficientem množství</t>
  </si>
  <si>
    <t>37</t>
  </si>
  <si>
    <t>215901101</t>
  </si>
  <si>
    <t>Zhutnění podloží pod násypy z rostlé horniny tř. 1 až 4 z hornin soudružných do 92 % PS a nesoudržných sypkých relativní ulehlosti I(d) do 0,8</t>
  </si>
  <si>
    <t>-584808073</t>
  </si>
  <si>
    <t>pro kanalizační přípojky a UV</t>
  </si>
  <si>
    <t>18,5*1</t>
  </si>
  <si>
    <t>Vodorovné konstrukce</t>
  </si>
  <si>
    <t>38</t>
  </si>
  <si>
    <t>451573111</t>
  </si>
  <si>
    <t>Lože pod potrubí, stoky a drobné objekty v otevřeném výkopu z písku a štěrkopísku do 63 mm</t>
  </si>
  <si>
    <t>169072665</t>
  </si>
  <si>
    <t>pro přípojky a UV</t>
  </si>
  <si>
    <t>18,5*0,15*1</t>
  </si>
  <si>
    <t>komunikace km 0,0-0,1</t>
  </si>
  <si>
    <t>493</t>
  </si>
  <si>
    <t>parkoviště</t>
  </si>
  <si>
    <t>144</t>
  </si>
  <si>
    <t>odpočet vodících proužků</t>
  </si>
  <si>
    <t>úsek A 0,25*(108+111)</t>
  </si>
  <si>
    <t>-0,25*(108+111)</t>
  </si>
  <si>
    <t>komunikace úsek A km 0,1-0,10974</t>
  </si>
  <si>
    <t>-82</t>
  </si>
  <si>
    <t>40</t>
  </si>
  <si>
    <t>564861111</t>
  </si>
  <si>
    <t>Podklad ze štěrkodrti ŠD s rozprostřením a zhutněním, po zhutnění tl. 200 mm</t>
  </si>
  <si>
    <t>788150222</t>
  </si>
  <si>
    <t>plocha komunikace km 0,0-0,10974</t>
  </si>
  <si>
    <t>rozšíření pod obrubníky 0,25m (108+111)</t>
  </si>
  <si>
    <t>0,25*(108+111)</t>
  </si>
  <si>
    <t>odečet komunikace A km0,1-0,10947</t>
  </si>
  <si>
    <t>41</t>
  </si>
  <si>
    <t>565135111</t>
  </si>
  <si>
    <t>Asfaltový beton vrstva podkladní ACP 16 (obalované kamenivo střednězrnné - OKS) s rozprostřením a zhutněním v pruhu šířky do 3 m, po zhutnění tl. 50 mm</t>
  </si>
  <si>
    <t>-594141417</t>
  </si>
  <si>
    <t>plocha komunikace</t>
  </si>
  <si>
    <t>odečet proužků</t>
  </si>
  <si>
    <t>-55</t>
  </si>
  <si>
    <t>43</t>
  </si>
  <si>
    <t>567114132</t>
  </si>
  <si>
    <t>Podklad z podkladového betonu PB tř. PB II (C 16/20) tl. 120 mm</t>
  </si>
  <si>
    <t>1800564601</t>
  </si>
  <si>
    <t>44</t>
  </si>
  <si>
    <t>573211111</t>
  </si>
  <si>
    <t>Postřik živičný spojovací bez posypu kamenivem z asfaltu silničního, v množství od 0,50 do 0,70 kg/m2</t>
  </si>
  <si>
    <t>-1032658882</t>
  </si>
  <si>
    <t>45</t>
  </si>
  <si>
    <t>577134211</t>
  </si>
  <si>
    <t>Asfaltový beton vrstva obrusná ACO 11 (ABS) s rozprostřením a se zhutněním z nemodifikovaného asfaltu v pruhu šířky do 3 m tř. II, po zhutnění tl. 40 mm</t>
  </si>
  <si>
    <t>1848230076</t>
  </si>
  <si>
    <t>762097064</t>
  </si>
  <si>
    <t>896452373</t>
  </si>
  <si>
    <t>(144)*1,01</t>
  </si>
  <si>
    <t>odešet dělící čára barevná</t>
  </si>
  <si>
    <t>-4,2</t>
  </si>
  <si>
    <t>52</t>
  </si>
  <si>
    <t>592451080</t>
  </si>
  <si>
    <t xml:space="preserve">Dlaždice betonové dlažba zámková (ČSN EN 1338) dlažba skladebná HOLLAND, s fazetou 1 m2=50 kusů HBB  20 x 10 x 8 červená</t>
  </si>
  <si>
    <t>2047754722</t>
  </si>
  <si>
    <t>dělící čára na parkovišti</t>
  </si>
  <si>
    <t>4,2*1,01</t>
  </si>
  <si>
    <t>dělící čára pro vyznačení stání</t>
  </si>
  <si>
    <t>4,2</t>
  </si>
  <si>
    <t>Trubní vedení</t>
  </si>
  <si>
    <t>56</t>
  </si>
  <si>
    <t>871355221</t>
  </si>
  <si>
    <t>Kanalizační potrubí z tvrdého PVC systém KG v otevřeném výkopu ve sklonu do 20 %, tuhost třídy SN 8 DN 200</t>
  </si>
  <si>
    <t>440048133</t>
  </si>
  <si>
    <t>57</t>
  </si>
  <si>
    <t>891247911</t>
  </si>
  <si>
    <t>Výměna vodovodních armatur na potrubí hydrantů podzemních (bez osazení poklopů) DN 80</t>
  </si>
  <si>
    <t>-576652640</t>
  </si>
  <si>
    <t>výměna z důvodu snížení povrchu vč. zemních prací</t>
  </si>
  <si>
    <t>58</t>
  </si>
  <si>
    <t>422736600</t>
  </si>
  <si>
    <t>Armatury speciální ostatní do PN 40 hydranty podzemní DN 80, PN 16, tvárná litina, HVĚZDA podzemní hydrant dvojitý uzávěr s koulí 12.1.1 výška krytí 1000 mm</t>
  </si>
  <si>
    <t>-1877846301</t>
  </si>
  <si>
    <t>Poznámka k položce:
Dvojitý uzávěr s koulí. Tvárná litina. Epoxidace dle DIN 30677-2 a GSK. Nerezové silnostěné vřeteno s prolisy. Ochranný kryt odvodnění.Manžeta proti vnikání nečistot. Vizuelní odlišení délky hydrantu. Možnost demontáže vnitřních částí za provozu. Příslušenství: hydrantová drenáž, hydrantový poklop</t>
  </si>
  <si>
    <t>59</t>
  </si>
  <si>
    <t>895941111</t>
  </si>
  <si>
    <t>Zřízení vpusti kanalizační uliční z betonových dílců typ UV-50 normální</t>
  </si>
  <si>
    <t>173370455</t>
  </si>
  <si>
    <t>60</t>
  </si>
  <si>
    <t>592238200</t>
  </si>
  <si>
    <t xml:space="preserve">Prefabrikáty pro uliční vpusti betonové a železobetonové TBV-Q 500/290 K /skruž/   29 x 50 x 5</t>
  </si>
  <si>
    <t>-1251239803</t>
  </si>
  <si>
    <t>61</t>
  </si>
  <si>
    <t>592238210</t>
  </si>
  <si>
    <t>Prefabrikáty pro uliční vpusti betonové a železobetonové TBV-Q 660/180 /prstenec/ 18 x 66 x 10</t>
  </si>
  <si>
    <t>209731576</t>
  </si>
  <si>
    <t>62</t>
  </si>
  <si>
    <t>592238240</t>
  </si>
  <si>
    <t>Prefabrikáty pro uliční vpusti betonové a železobetonové TBV-Q 500/590/200 V /skruž/ 59 x 50 x 5</t>
  </si>
  <si>
    <t>-526202648</t>
  </si>
  <si>
    <t>63</t>
  </si>
  <si>
    <t>592238230</t>
  </si>
  <si>
    <t xml:space="preserve">Prefabrikáty pro uliční vpusti betonové a železobetonové TBV-Q 500/626 D /dno/     62,6 x 49,5 x 5</t>
  </si>
  <si>
    <t>753336686</t>
  </si>
  <si>
    <t>64</t>
  </si>
  <si>
    <t>592238250</t>
  </si>
  <si>
    <t xml:space="preserve">Prefabrikáty pro uliční vpusti betonové a železobetonové TBV-Q 500/290 /skruž/           29 x 50 x 5</t>
  </si>
  <si>
    <t>1844725995</t>
  </si>
  <si>
    <t>895941x01</t>
  </si>
  <si>
    <t>Odstranění uliční vpusti vč. zemních prací, odvozu a uložení s poplatkem - komplet</t>
  </si>
  <si>
    <t>595474017</t>
  </si>
  <si>
    <t>66</t>
  </si>
  <si>
    <t>895941x02</t>
  </si>
  <si>
    <t>Napojení kanalizační přípojky do DN200 na stávající porubý, výřez ve výkopu M+D - komplet</t>
  </si>
  <si>
    <t>1761593770</t>
  </si>
  <si>
    <t>67</t>
  </si>
  <si>
    <t>-599794902</t>
  </si>
  <si>
    <t>68</t>
  </si>
  <si>
    <t>899202211</t>
  </si>
  <si>
    <t>Demontáž mříží litinových včetně rámů, hmotnosti jednotlivě přes 50 do 100 Kg</t>
  </si>
  <si>
    <t>-1979674225</t>
  </si>
  <si>
    <t>69</t>
  </si>
  <si>
    <t>899211112</t>
  </si>
  <si>
    <t>Osazení litinových mříží s rámem na šachtách tunelové stoky hmotnosti jednotlivě přes 50 do 100 kg</t>
  </si>
  <si>
    <t>-1495667384</t>
  </si>
  <si>
    <t>70</t>
  </si>
  <si>
    <t>592238760</t>
  </si>
  <si>
    <t>Prefabrikáty pro uliční vpusti dílce betonové pro uliční vpusti vpusť dešťová uliční s rámem rám zabetonovaný DIN 19583-9, 500/500mm</t>
  </si>
  <si>
    <t>-997190593</t>
  </si>
  <si>
    <t>71</t>
  </si>
  <si>
    <t>592238780</t>
  </si>
  <si>
    <t>Prefabrikáty pro uliční vpusti dílce betonové pro uliční vpusti vpusť dešťová uliční s rámem mříž M1 D400 DIN 19583-13, 500/500mm</t>
  </si>
  <si>
    <t>1626819164</t>
  </si>
  <si>
    <t>72</t>
  </si>
  <si>
    <t>899332111</t>
  </si>
  <si>
    <t>Výšková úprava uličního vstupu nebo vpusti do 200 mm snížením poklopu</t>
  </si>
  <si>
    <t>967262937</t>
  </si>
  <si>
    <t>stávající kanalizační šachty - odhad</t>
  </si>
  <si>
    <t>73</t>
  </si>
  <si>
    <t>8993321x01</t>
  </si>
  <si>
    <t>Příplatek za výměnu stropních částí šachty při snížení poklopu - komplet</t>
  </si>
  <si>
    <t>1366648379</t>
  </si>
  <si>
    <t>výměna přechodového kónusu nebo desky s úpravou šachty</t>
  </si>
  <si>
    <t>včetně zemních prací, odvozu, uložení, poplatku, obsypu</t>
  </si>
  <si>
    <t>74</t>
  </si>
  <si>
    <t>899432111</t>
  </si>
  <si>
    <t>Výšková úprava uličního vstupu nebo vpusti do 200 mm snížením krycího hrnce, šoupěte, nebo hydrantu bez úpravy armatur</t>
  </si>
  <si>
    <t>35619652</t>
  </si>
  <si>
    <t>odhad</t>
  </si>
  <si>
    <t>75</t>
  </si>
  <si>
    <t>899432x01</t>
  </si>
  <si>
    <t>Výměna ovládacích tyčí šoupátek při snížení pokopu, vč.obsypu, zemních prací, odvozu a poplatku za uložení - M+D - komplet</t>
  </si>
  <si>
    <t>-133312453</t>
  </si>
  <si>
    <t>76</t>
  </si>
  <si>
    <t>9141x01</t>
  </si>
  <si>
    <t>M+D svislá dopravní značka do 1m2 včetně patky, sloupku - komplet</t>
  </si>
  <si>
    <t>-141767046</t>
  </si>
  <si>
    <t>77</t>
  </si>
  <si>
    <t>915111112</t>
  </si>
  <si>
    <t>Vodorovné dopravní značení stříkané barvou dělící čára šířky 125 mm souvislá bílá retroreflexní</t>
  </si>
  <si>
    <t>419265830</t>
  </si>
  <si>
    <t xml:space="preserve">stání pro invalidy </t>
  </si>
  <si>
    <t>2,5+2,5+1</t>
  </si>
  <si>
    <t>78</t>
  </si>
  <si>
    <t>915131112</t>
  </si>
  <si>
    <t>Vodorovné dopravní značení stříkané barvou přechody pro chodce, šipky, symboly bílé retroreflexní</t>
  </si>
  <si>
    <t>-151992297</t>
  </si>
  <si>
    <t>symbol na parkovacím stání pro osoby těžce zdravotně postižené</t>
  </si>
  <si>
    <t>79</t>
  </si>
  <si>
    <t>915491211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</si>
  <si>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</si>
  <si>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493727355</t>
  </si>
  <si>
    <t>podél úseku A</t>
  </si>
  <si>
    <t>108+111</t>
  </si>
  <si>
    <t>80</t>
  </si>
  <si>
    <t>592174140</t>
  </si>
  <si>
    <t xml:space="preserve">Obrubníky betonové a železobetonové chodníkové Standard         50 x 10 x 25</t>
  </si>
  <si>
    <t>2098921523</t>
  </si>
  <si>
    <t>vodící proužek</t>
  </si>
  <si>
    <t>219*2*1,01</t>
  </si>
  <si>
    <t>81</t>
  </si>
  <si>
    <t>915611111</t>
  </si>
  <si>
    <t>Předznačení pro vodorovné značení stříkané barvou nebo prováděné z nátěrových hmot liniové dělicí čáry, vodicí proužky</t>
  </si>
  <si>
    <t>-428016344</t>
  </si>
  <si>
    <t>82</t>
  </si>
  <si>
    <t>915621111</t>
  </si>
  <si>
    <t>Předznačení pro vodorovné značení stříkané barvou nebo prováděné z nátěrových hmot plošné šipky, symboly, nápisy</t>
  </si>
  <si>
    <t>754145628</t>
  </si>
  <si>
    <t>83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</si>
  <si>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</si>
  <si>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</si>
  <si>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371906928</t>
  </si>
  <si>
    <t>podél parkoviště</t>
  </si>
  <si>
    <t>84</t>
  </si>
  <si>
    <t>592174600</t>
  </si>
  <si>
    <t xml:space="preserve">Obrubníky betonové a železobetonové chodníkové ABO    2-15    100 x 15 x 25</t>
  </si>
  <si>
    <t>606056500</t>
  </si>
  <si>
    <t>35*1,01</t>
  </si>
  <si>
    <t>91</t>
  </si>
  <si>
    <t>938908411</t>
  </si>
  <si>
    <t>Čištění vozovek splachováním vodou povrchu podkladu nebo krytu živičného, betonového nebo dlážděného</t>
  </si>
  <si>
    <t>1408015618</t>
  </si>
  <si>
    <t xml:space="preserve">křižovatka </t>
  </si>
  <si>
    <t>93</t>
  </si>
  <si>
    <t>979x001</t>
  </si>
  <si>
    <t>M+D osazení dvoudílných chrániček DN100 na sdělovacích vedeních+ náhradní chránička DN100, vč. zemních prací, komplet</t>
  </si>
  <si>
    <t>-336292653</t>
  </si>
  <si>
    <t>6,4+6,2+7,4+6</t>
  </si>
  <si>
    <t>4,2+5,5+6,7+4+4,4</t>
  </si>
  <si>
    <t>4,9</t>
  </si>
  <si>
    <t>křižovatka - úsek A km 0,075 a 0,085</t>
  </si>
  <si>
    <t>6+6</t>
  </si>
  <si>
    <t>levostranný chodník km 0,074-0,095</t>
  </si>
  <si>
    <t>21+68,7</t>
  </si>
  <si>
    <t>150,181*5 'Přepočtené koeficientem množství</t>
  </si>
  <si>
    <t>VRN</t>
  </si>
  <si>
    <t>Vedlejší rozpočtové náklady</t>
  </si>
  <si>
    <t>VRN3</t>
  </si>
  <si>
    <t>Zařízení staveniště</t>
  </si>
  <si>
    <t>103</t>
  </si>
  <si>
    <t>030001000</t>
  </si>
  <si>
    <t>Základní rozdělení průvodních činností a nákladů zařízení staveniště</t>
  </si>
  <si>
    <t>…</t>
  </si>
  <si>
    <t>1024</t>
  </si>
  <si>
    <t>-1690706119</t>
  </si>
  <si>
    <t>zřízení zařízení staveniště</t>
  </si>
  <si>
    <t>proviz, vč. hygienického zázemí a pronájmu plochy</t>
  </si>
  <si>
    <t>odstranění zařízení staveniště</t>
  </si>
  <si>
    <t>4108-16-101-VZV - SO 101 REKONSTRUKCE ULICE - VEDLEJŠÍ ZPŮSOBILÉ VÝDAJE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</si>
  <si>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</si>
  <si>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</si>
  <si>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</si>
  <si>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</si>
  <si>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101</t>
  </si>
  <si>
    <t>012002000</t>
  </si>
  <si>
    <t>Hlavní tituly průvodních činností a nákladů průzkumné, geodetické a projektové práce geodetické práce</t>
  </si>
  <si>
    <t>-496710355</t>
  </si>
  <si>
    <t>po dobu výstavby</t>
  </si>
  <si>
    <t>zaměření skutečného provedení stavby</t>
  </si>
  <si>
    <t>geometrický plán skutečného provedení stavby</t>
  </si>
  <si>
    <t>102</t>
  </si>
  <si>
    <t>013002000</t>
  </si>
  <si>
    <t>Hlavní tituly průvodních činností a nákladů průzkumné, geodetické a projektové práce projektové práce</t>
  </si>
  <si>
    <t>-714696653</t>
  </si>
  <si>
    <t>dokumentace skutečného provedení stavby</t>
  </si>
  <si>
    <t>104</t>
  </si>
  <si>
    <t>034403000</t>
  </si>
  <si>
    <t>Zařízení staveniště zabezpečení staveniště dopravní značení na staveništi</t>
  </si>
  <si>
    <t>1193529369</t>
  </si>
  <si>
    <t>105</t>
  </si>
  <si>
    <t>034503000</t>
  </si>
  <si>
    <t>Zařízení staveniště zabezpečení staveniště informační tabule</t>
  </si>
  <si>
    <t>1771581281</t>
  </si>
  <si>
    <t>VRN4</t>
  </si>
  <si>
    <t>Inženýrská činnost</t>
  </si>
  <si>
    <t>106</t>
  </si>
  <si>
    <t>040001000</t>
  </si>
  <si>
    <t>Základní rozdělení průvodních činností a nákladů inženýrská činnost</t>
  </si>
  <si>
    <t>-345332405</t>
  </si>
  <si>
    <t>vytyčení sítí</t>
  </si>
  <si>
    <t>zajištění zvláštního užívání silnice, vč. poplatku</t>
  </si>
  <si>
    <t>souhlasy správců</t>
  </si>
  <si>
    <t>vedení stavebního deníku, vč. zajištění dokladu k předání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</si>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</sst>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22</v>
      </c>
      <c r="AO7" s="28"/>
      <c r="AP7" s="28"/>
      <c r="AQ7" s="30"/>
      <c r="BE7" s="38"/>
      <c r="BS7" s="23" t="s">
        <v>24</v>
      </c>
    </row>
    <row r="8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29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30</v>
      </c>
    </row>
    <row r="10" ht="14.4" customHeight="1">
      <c r="B10" s="27"/>
      <c r="C10" s="28"/>
      <c r="D10" s="39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32</v>
      </c>
      <c r="AL10" s="28"/>
      <c r="AM10" s="28"/>
      <c r="AN10" s="34" t="s">
        <v>22</v>
      </c>
      <c r="AO10" s="28"/>
      <c r="AP10" s="28"/>
      <c r="AQ10" s="30"/>
      <c r="BE10" s="38"/>
      <c r="BS10" s="23" t="s">
        <v>20</v>
      </c>
    </row>
    <row r="11" ht="18.48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34</v>
      </c>
      <c r="AL11" s="28"/>
      <c r="AM11" s="28"/>
      <c r="AN11" s="34" t="s">
        <v>22</v>
      </c>
      <c r="AO11" s="28"/>
      <c r="AP11" s="28"/>
      <c r="AQ11" s="30"/>
      <c r="BE11" s="38"/>
      <c r="BS11" s="23" t="s">
        <v>20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32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20</v>
      </c>
    </row>
    <row r="14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34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20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32</v>
      </c>
      <c r="AL16" s="28"/>
      <c r="AM16" s="28"/>
      <c r="AN16" s="34" t="s">
        <v>22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34</v>
      </c>
      <c r="AL17" s="28"/>
      <c r="AM17" s="28"/>
      <c r="AN17" s="34" t="s">
        <v>22</v>
      </c>
      <c r="AO17" s="28"/>
      <c r="AP17" s="28"/>
      <c r="AQ17" s="30"/>
      <c r="BE17" s="38"/>
      <c r="BS17" s="23" t="s">
        <v>39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4108-16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REKONSTRUKCE DUKELSKÉ ULICE V ČESKÉ TŘEBOVÉ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25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ČESKÁ TŘEBOVÁ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27</v>
      </c>
      <c r="AJ44" s="73"/>
      <c r="AK44" s="73"/>
      <c r="AL44" s="73"/>
      <c r="AM44" s="84" t="str">
        <f>IF(AN8= "","",AN8)</f>
        <v>27. 1. 2017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31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MĚSTO ČESKÁ TŘEBOVÁ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37</v>
      </c>
      <c r="AJ46" s="73"/>
      <c r="AK46" s="73"/>
      <c r="AL46" s="73"/>
      <c r="AM46" s="76" t="str">
        <f>IF(E17="","",E17)</f>
        <v>OPTIMA, spol s r.o.</v>
      </c>
      <c r="AN46" s="76"/>
      <c r="AO46" s="76"/>
      <c r="AP46" s="76"/>
      <c r="AQ46" s="73"/>
      <c r="AR46" s="71"/>
      <c r="AS46" s="85" t="s">
        <v>55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35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56</v>
      </c>
      <c r="D49" s="96"/>
      <c r="E49" s="96"/>
      <c r="F49" s="96"/>
      <c r="G49" s="96"/>
      <c r="H49" s="97"/>
      <c r="I49" s="98" t="s">
        <v>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58</v>
      </c>
      <c r="AH49" s="96"/>
      <c r="AI49" s="96"/>
      <c r="AJ49" s="96"/>
      <c r="AK49" s="96"/>
      <c r="AL49" s="96"/>
      <c r="AM49" s="96"/>
      <c r="AN49" s="98" t="s">
        <v>59</v>
      </c>
      <c r="AO49" s="96"/>
      <c r="AP49" s="96"/>
      <c r="AQ49" s="100" t="s">
        <v>60</v>
      </c>
      <c r="AR49" s="71"/>
      <c r="AS49" s="101" t="s">
        <v>61</v>
      </c>
      <c r="AT49" s="102" t="s">
        <v>62</v>
      </c>
      <c r="AU49" s="102" t="s">
        <v>63</v>
      </c>
      <c r="AV49" s="102" t="s">
        <v>64</v>
      </c>
      <c r="AW49" s="102" t="s">
        <v>65</v>
      </c>
      <c r="AX49" s="102" t="s">
        <v>66</v>
      </c>
      <c r="AY49" s="102" t="s">
        <v>67</v>
      </c>
      <c r="AZ49" s="102" t="s">
        <v>68</v>
      </c>
      <c r="BA49" s="102" t="s">
        <v>69</v>
      </c>
      <c r="BB49" s="102" t="s">
        <v>70</v>
      </c>
      <c r="BC49" s="102" t="s">
        <v>71</v>
      </c>
      <c r="BD49" s="103" t="s">
        <v>72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ROUND(SUM(AG52:AG54),2)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22</v>
      </c>
      <c r="AR51" s="82"/>
      <c r="AS51" s="112">
        <f>ROUND(SUM(AS52:AS54),2)</f>
        <v>0</v>
      </c>
      <c r="AT51" s="113">
        <f>ROUND(SUM(AV51:AW51),2)</f>
        <v>0</v>
      </c>
      <c r="AU51" s="114">
        <f>ROUND(SUM(AU52:AU54),5)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ROUND(SUM(AZ52:AZ54),2)</f>
        <v>0</v>
      </c>
      <c r="BA51" s="113">
        <f>ROUND(SUM(BA52:BA54),2)</f>
        <v>0</v>
      </c>
      <c r="BB51" s="113">
        <f>ROUND(SUM(BB52:BB54),2)</f>
        <v>0</v>
      </c>
      <c r="BC51" s="113">
        <f>ROUND(SUM(BC52:BC54),2)</f>
        <v>0</v>
      </c>
      <c r="BD51" s="115">
        <f>ROUND(SUM(BD52:BD54),2)</f>
        <v>0</v>
      </c>
      <c r="BS51" s="116" t="s">
        <v>74</v>
      </c>
      <c r="BT51" s="116" t="s">
        <v>75</v>
      </c>
      <c r="BU51" s="117" t="s">
        <v>76</v>
      </c>
      <c r="BV51" s="116" t="s">
        <v>77</v>
      </c>
      <c r="BW51" s="116" t="s">
        <v>7</v>
      </c>
      <c r="BX51" s="116" t="s">
        <v>78</v>
      </c>
      <c r="CL51" s="116" t="s">
        <v>22</v>
      </c>
    </row>
    <row r="52" s="5" customFormat="1" ht="47.25" customHeight="1">
      <c r="A52" s="118" t="s">
        <v>79</v>
      </c>
      <c r="B52" s="119"/>
      <c r="C52" s="120"/>
      <c r="D52" s="121" t="s">
        <v>80</v>
      </c>
      <c r="E52" s="121"/>
      <c r="F52" s="121"/>
      <c r="G52" s="121"/>
      <c r="H52" s="121"/>
      <c r="I52" s="122"/>
      <c r="J52" s="121" t="s">
        <v>81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'4108-16-101-HZV - SO 101 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82</v>
      </c>
      <c r="AR52" s="125"/>
      <c r="AS52" s="126">
        <v>0</v>
      </c>
      <c r="AT52" s="127">
        <f>ROUND(SUM(AV52:AW52),2)</f>
        <v>0</v>
      </c>
      <c r="AU52" s="128">
        <f>'4108-16-101-HZV - SO 101 ...'!P84</f>
        <v>0</v>
      </c>
      <c r="AV52" s="127">
        <f>'4108-16-101-HZV - SO 101 ...'!J30</f>
        <v>0</v>
      </c>
      <c r="AW52" s="127">
        <f>'4108-16-101-HZV - SO 101 ...'!J31</f>
        <v>0</v>
      </c>
      <c r="AX52" s="127">
        <f>'4108-16-101-HZV - SO 101 ...'!J32</f>
        <v>0</v>
      </c>
      <c r="AY52" s="127">
        <f>'4108-16-101-HZV - SO 101 ...'!J33</f>
        <v>0</v>
      </c>
      <c r="AZ52" s="127">
        <f>'4108-16-101-HZV - SO 101 ...'!F30</f>
        <v>0</v>
      </c>
      <c r="BA52" s="127">
        <f>'4108-16-101-HZV - SO 101 ...'!F31</f>
        <v>0</v>
      </c>
      <c r="BB52" s="127">
        <f>'4108-16-101-HZV - SO 101 ...'!F32</f>
        <v>0</v>
      </c>
      <c r="BC52" s="127">
        <f>'4108-16-101-HZV - SO 101 ...'!F33</f>
        <v>0</v>
      </c>
      <c r="BD52" s="129">
        <f>'4108-16-101-HZV - SO 101 ...'!F34</f>
        <v>0</v>
      </c>
      <c r="BT52" s="130" t="s">
        <v>24</v>
      </c>
      <c r="BV52" s="130" t="s">
        <v>77</v>
      </c>
      <c r="BW52" s="130" t="s">
        <v>83</v>
      </c>
      <c r="BX52" s="130" t="s">
        <v>7</v>
      </c>
      <c r="CL52" s="130" t="s">
        <v>22</v>
      </c>
      <c r="CM52" s="130" t="s">
        <v>84</v>
      </c>
    </row>
    <row r="53" s="5" customFormat="1" ht="31.5" customHeight="1">
      <c r="A53" s="118" t="s">
        <v>79</v>
      </c>
      <c r="B53" s="119"/>
      <c r="C53" s="120"/>
      <c r="D53" s="121" t="s">
        <v>85</v>
      </c>
      <c r="E53" s="121"/>
      <c r="F53" s="121"/>
      <c r="G53" s="121"/>
      <c r="H53" s="121"/>
      <c r="I53" s="122"/>
      <c r="J53" s="121" t="s">
        <v>86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'4108-16-101-NV - SO 101 R...'!J27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82</v>
      </c>
      <c r="AR53" s="125"/>
      <c r="AS53" s="126">
        <v>0</v>
      </c>
      <c r="AT53" s="127">
        <f>ROUND(SUM(AV53:AW53),2)</f>
        <v>0</v>
      </c>
      <c r="AU53" s="128">
        <f>'4108-16-101-NV - SO 101 R...'!P87</f>
        <v>0</v>
      </c>
      <c r="AV53" s="127">
        <f>'4108-16-101-NV - SO 101 R...'!J30</f>
        <v>0</v>
      </c>
      <c r="AW53" s="127">
        <f>'4108-16-101-NV - SO 101 R...'!J31</f>
        <v>0</v>
      </c>
      <c r="AX53" s="127">
        <f>'4108-16-101-NV - SO 101 R...'!J32</f>
        <v>0</v>
      </c>
      <c r="AY53" s="127">
        <f>'4108-16-101-NV - SO 101 R...'!J33</f>
        <v>0</v>
      </c>
      <c r="AZ53" s="127">
        <f>'4108-16-101-NV - SO 101 R...'!F30</f>
        <v>0</v>
      </c>
      <c r="BA53" s="127">
        <f>'4108-16-101-NV - SO 101 R...'!F31</f>
        <v>0</v>
      </c>
      <c r="BB53" s="127">
        <f>'4108-16-101-NV - SO 101 R...'!F32</f>
        <v>0</v>
      </c>
      <c r="BC53" s="127">
        <f>'4108-16-101-NV - SO 101 R...'!F33</f>
        <v>0</v>
      </c>
      <c r="BD53" s="129">
        <f>'4108-16-101-NV - SO 101 R...'!F34</f>
        <v>0</v>
      </c>
      <c r="BT53" s="130" t="s">
        <v>24</v>
      </c>
      <c r="BV53" s="130" t="s">
        <v>77</v>
      </c>
      <c r="BW53" s="130" t="s">
        <v>87</v>
      </c>
      <c r="BX53" s="130" t="s">
        <v>7</v>
      </c>
      <c r="CL53" s="130" t="s">
        <v>22</v>
      </c>
      <c r="CM53" s="130" t="s">
        <v>84</v>
      </c>
    </row>
    <row r="54" s="5" customFormat="1" ht="47.25" customHeight="1">
      <c r="A54" s="118" t="s">
        <v>79</v>
      </c>
      <c r="B54" s="119"/>
      <c r="C54" s="120"/>
      <c r="D54" s="121" t="s">
        <v>88</v>
      </c>
      <c r="E54" s="121"/>
      <c r="F54" s="121"/>
      <c r="G54" s="121"/>
      <c r="H54" s="121"/>
      <c r="I54" s="122"/>
      <c r="J54" s="121" t="s">
        <v>89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'4108-16-101-VZV - SO 101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82</v>
      </c>
      <c r="AR54" s="125"/>
      <c r="AS54" s="131">
        <v>0</v>
      </c>
      <c r="AT54" s="132">
        <f>ROUND(SUM(AV54:AW54),2)</f>
        <v>0</v>
      </c>
      <c r="AU54" s="133">
        <f>'4108-16-101-VZV - SO 101 ...'!P80</f>
        <v>0</v>
      </c>
      <c r="AV54" s="132">
        <f>'4108-16-101-VZV - SO 101 ...'!J30</f>
        <v>0</v>
      </c>
      <c r="AW54" s="132">
        <f>'4108-16-101-VZV - SO 101 ...'!J31</f>
        <v>0</v>
      </c>
      <c r="AX54" s="132">
        <f>'4108-16-101-VZV - SO 101 ...'!J32</f>
        <v>0</v>
      </c>
      <c r="AY54" s="132">
        <f>'4108-16-101-VZV - SO 101 ...'!J33</f>
        <v>0</v>
      </c>
      <c r="AZ54" s="132">
        <f>'4108-16-101-VZV - SO 101 ...'!F30</f>
        <v>0</v>
      </c>
      <c r="BA54" s="132">
        <f>'4108-16-101-VZV - SO 101 ...'!F31</f>
        <v>0</v>
      </c>
      <c r="BB54" s="132">
        <f>'4108-16-101-VZV - SO 101 ...'!F32</f>
        <v>0</v>
      </c>
      <c r="BC54" s="132">
        <f>'4108-16-101-VZV - SO 101 ...'!F33</f>
        <v>0</v>
      </c>
      <c r="BD54" s="134">
        <f>'4108-16-101-VZV - SO 101 ...'!F34</f>
        <v>0</v>
      </c>
      <c r="BT54" s="130" t="s">
        <v>24</v>
      </c>
      <c r="BV54" s="130" t="s">
        <v>77</v>
      </c>
      <c r="BW54" s="130" t="s">
        <v>90</v>
      </c>
      <c r="BX54" s="130" t="s">
        <v>7</v>
      </c>
      <c r="CL54" s="130" t="s">
        <v>22</v>
      </c>
      <c r="CM54" s="130" t="s">
        <v>84</v>
      </c>
    </row>
    <row r="55" s="1" customFormat="1" ht="30" customHeight="1">
      <c r="B55" s="4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1"/>
    </row>
    <row r="56" s="1" customFormat="1" ht="6.96" customHeight="1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71"/>
    </row>
  </sheetData>
  <sheetProtection sheet="1" formatColumns="0" formatRows="0" objects="1" scenarios="1" spinCount="100000" saltValue="1gmD8JJ7eWkitu4GxMU/9oGQ0wU0Nn/KJKTuW6FZy+kWg/HI0yc5dof6viG33zZtTLCNqp1PJ65ZTTW1DuS17A==" hashValue="Ua6LMp1tW+DBcch6EUl8pLKLB+gE3PFQXoQQrg39ZccwQHV/6FlBpBi9cm73t9e6Ou//GrTvQVuYikh7WRKGug==" algorithmName="SHA-512" password="CC35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4108-16-101-HZV - SO 101 ...'!C2" display="/"/>
    <hyperlink ref="A53" location="'4108-16-101-NV - SO 101 R...'!C2" display="/"/>
    <hyperlink ref="A54" location="'4108-16-101-VZV - SO 101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83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DUKELSKÉ ULICE V ČESKÉ TŘEBOVÉ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98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27. 1. 2017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6">
        <f>ROUND(SUM(BE84:BE203), 2)</f>
        <v>0</v>
      </c>
      <c r="G30" s="46"/>
      <c r="H30" s="46"/>
      <c r="I30" s="157">
        <v>0.20999999999999999</v>
      </c>
      <c r="J30" s="156">
        <f>ROUND(ROUND((SUM(BE84:BE203)),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6">
        <f>ROUND(SUM(BF84:BF203), 2)</f>
        <v>0</v>
      </c>
      <c r="G31" s="46"/>
      <c r="H31" s="46"/>
      <c r="I31" s="157">
        <v>0.14999999999999999</v>
      </c>
      <c r="J31" s="156">
        <f>ROUND(ROUND((SUM(BF84:BF203)),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6">
        <f>ROUND(SUM(BG84:BG203),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6">
        <f>ROUND(SUM(BH84:BH203),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6">
        <f>ROUND(SUM(BI84:BI203),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DUKELSKÉ ULICE V ČESKÉ TŘEBOVÉ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4108-16-101-HZV - SO 101 REKONSTRUKCE ULICE - HLAVNÍ ZPŮSOBILÉ VÝDAJE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ČESKÁ TŘEBOVÁ</v>
      </c>
      <c r="G49" s="46"/>
      <c r="H49" s="46"/>
      <c r="I49" s="145" t="s">
        <v>27</v>
      </c>
      <c r="J49" s="146" t="str">
        <f>IF(J12="","",J12)</f>
        <v>27. 1. 2017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MĚSTO ČESKÁ TŘEBOVÁ</v>
      </c>
      <c r="G51" s="46"/>
      <c r="H51" s="46"/>
      <c r="I51" s="145" t="s">
        <v>37</v>
      </c>
      <c r="J51" s="43" t="str">
        <f>E21</f>
        <v>OPTIMA, spol s r.o.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J85</f>
        <v>0</v>
      </c>
      <c r="K57" s="182"/>
    </row>
    <row r="58" s="8" customFormat="1" ht="19.92" customHeight="1">
      <c r="B58" s="183"/>
      <c r="C58" s="184"/>
      <c r="D58" s="185" t="s">
        <v>105</v>
      </c>
      <c r="E58" s="186"/>
      <c r="F58" s="186"/>
      <c r="G58" s="186"/>
      <c r="H58" s="186"/>
      <c r="I58" s="187"/>
      <c r="J58" s="188">
        <f>J86</f>
        <v>0</v>
      </c>
      <c r="K58" s="189"/>
    </row>
    <row r="59" s="8" customFormat="1" ht="19.92" customHeight="1">
      <c r="B59" s="183"/>
      <c r="C59" s="184"/>
      <c r="D59" s="185" t="s">
        <v>106</v>
      </c>
      <c r="E59" s="186"/>
      <c r="F59" s="186"/>
      <c r="G59" s="186"/>
      <c r="H59" s="186"/>
      <c r="I59" s="187"/>
      <c r="J59" s="188">
        <f>J113</f>
        <v>0</v>
      </c>
      <c r="K59" s="189"/>
    </row>
    <row r="60" s="8" customFormat="1" ht="19.92" customHeight="1">
      <c r="B60" s="183"/>
      <c r="C60" s="184"/>
      <c r="D60" s="185" t="s">
        <v>107</v>
      </c>
      <c r="E60" s="186"/>
      <c r="F60" s="186"/>
      <c r="G60" s="186"/>
      <c r="H60" s="186"/>
      <c r="I60" s="187"/>
      <c r="J60" s="188">
        <f>J157</f>
        <v>0</v>
      </c>
      <c r="K60" s="189"/>
    </row>
    <row r="61" s="8" customFormat="1" ht="19.92" customHeight="1">
      <c r="B61" s="183"/>
      <c r="C61" s="184"/>
      <c r="D61" s="185" t="s">
        <v>108</v>
      </c>
      <c r="E61" s="186"/>
      <c r="F61" s="186"/>
      <c r="G61" s="186"/>
      <c r="H61" s="186"/>
      <c r="I61" s="187"/>
      <c r="J61" s="188">
        <f>J189</f>
        <v>0</v>
      </c>
      <c r="K61" s="189"/>
    </row>
    <row r="62" s="8" customFormat="1" ht="19.92" customHeight="1">
      <c r="B62" s="183"/>
      <c r="C62" s="184"/>
      <c r="D62" s="185" t="s">
        <v>109</v>
      </c>
      <c r="E62" s="186"/>
      <c r="F62" s="186"/>
      <c r="G62" s="186"/>
      <c r="H62" s="186"/>
      <c r="I62" s="187"/>
      <c r="J62" s="188">
        <f>J195</f>
        <v>0</v>
      </c>
      <c r="K62" s="189"/>
    </row>
    <row r="63" s="7" customFormat="1" ht="24.96" customHeight="1">
      <c r="B63" s="176"/>
      <c r="C63" s="177"/>
      <c r="D63" s="178" t="s">
        <v>110</v>
      </c>
      <c r="E63" s="179"/>
      <c r="F63" s="179"/>
      <c r="G63" s="179"/>
      <c r="H63" s="179"/>
      <c r="I63" s="180"/>
      <c r="J63" s="181">
        <f>J197</f>
        <v>0</v>
      </c>
      <c r="K63" s="182"/>
    </row>
    <row r="64" s="8" customFormat="1" ht="19.92" customHeight="1">
      <c r="B64" s="183"/>
      <c r="C64" s="184"/>
      <c r="D64" s="185" t="s">
        <v>111</v>
      </c>
      <c r="E64" s="186"/>
      <c r="F64" s="186"/>
      <c r="G64" s="186"/>
      <c r="H64" s="186"/>
      <c r="I64" s="187"/>
      <c r="J64" s="188">
        <f>J198</f>
        <v>0</v>
      </c>
      <c r="K64" s="189"/>
    </row>
    <row r="65" s="1" customFormat="1" ht="21.84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="1" customFormat="1" ht="6.96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="1" customFormat="1" ht="6.96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="1" customFormat="1" ht="36.96" customHeight="1">
      <c r="B71" s="45"/>
      <c r="C71" s="72" t="s">
        <v>112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6.5" customHeight="1">
      <c r="B74" s="45"/>
      <c r="C74" s="73"/>
      <c r="D74" s="73"/>
      <c r="E74" s="191" t="str">
        <f>E7</f>
        <v>REKONSTRUKCE DUKELSKÉ ULICE V ČESKÉ TŘEBOVÉ</v>
      </c>
      <c r="F74" s="75"/>
      <c r="G74" s="75"/>
      <c r="H74" s="75"/>
      <c r="I74" s="190"/>
      <c r="J74" s="73"/>
      <c r="K74" s="73"/>
      <c r="L74" s="71"/>
    </row>
    <row r="75" s="1" customFormat="1" ht="14.4" customHeight="1">
      <c r="B75" s="45"/>
      <c r="C75" s="75" t="s">
        <v>97</v>
      </c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7.25" customHeight="1">
      <c r="B76" s="45"/>
      <c r="C76" s="73"/>
      <c r="D76" s="73"/>
      <c r="E76" s="81" t="str">
        <f>E9</f>
        <v>4108-16-101-HZV - SO 101 REKONSTRUKCE ULICE - HLAVNÍ ZPŮSOBILÉ VÝDAJE</v>
      </c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8" customHeight="1">
      <c r="B78" s="45"/>
      <c r="C78" s="75" t="s">
        <v>25</v>
      </c>
      <c r="D78" s="73"/>
      <c r="E78" s="73"/>
      <c r="F78" s="192" t="str">
        <f>F12</f>
        <v>ČESKÁ TŘEBOVÁ</v>
      </c>
      <c r="G78" s="73"/>
      <c r="H78" s="73"/>
      <c r="I78" s="193" t="s">
        <v>27</v>
      </c>
      <c r="J78" s="84" t="str">
        <f>IF(J12="","",J12)</f>
        <v>27. 1. 2017</v>
      </c>
      <c r="K78" s="73"/>
      <c r="L78" s="71"/>
    </row>
    <row r="79" s="1" customFormat="1" ht="6.96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1" customFormat="1">
      <c r="B80" s="45"/>
      <c r="C80" s="75" t="s">
        <v>31</v>
      </c>
      <c r="D80" s="73"/>
      <c r="E80" s="73"/>
      <c r="F80" s="192" t="str">
        <f>E15</f>
        <v>MĚSTO ČESKÁ TŘEBOVÁ</v>
      </c>
      <c r="G80" s="73"/>
      <c r="H80" s="73"/>
      <c r="I80" s="193" t="s">
        <v>37</v>
      </c>
      <c r="J80" s="192" t="str">
        <f>E21</f>
        <v>OPTIMA, spol s r.o.</v>
      </c>
      <c r="K80" s="73"/>
      <c r="L80" s="71"/>
    </row>
    <row r="81" s="1" customFormat="1" ht="14.4" customHeight="1">
      <c r="B81" s="45"/>
      <c r="C81" s="75" t="s">
        <v>35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="1" customFormat="1" ht="10.32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9" customFormat="1" ht="29.28" customHeight="1">
      <c r="B83" s="194"/>
      <c r="C83" s="195" t="s">
        <v>113</v>
      </c>
      <c r="D83" s="196" t="s">
        <v>60</v>
      </c>
      <c r="E83" s="196" t="s">
        <v>56</v>
      </c>
      <c r="F83" s="196" t="s">
        <v>114</v>
      </c>
      <c r="G83" s="196" t="s">
        <v>115</v>
      </c>
      <c r="H83" s="196" t="s">
        <v>116</v>
      </c>
      <c r="I83" s="197" t="s">
        <v>117</v>
      </c>
      <c r="J83" s="196" t="s">
        <v>101</v>
      </c>
      <c r="K83" s="198" t="s">
        <v>118</v>
      </c>
      <c r="L83" s="199"/>
      <c r="M83" s="101" t="s">
        <v>119</v>
      </c>
      <c r="N83" s="102" t="s">
        <v>45</v>
      </c>
      <c r="O83" s="102" t="s">
        <v>120</v>
      </c>
      <c r="P83" s="102" t="s">
        <v>121</v>
      </c>
      <c r="Q83" s="102" t="s">
        <v>122</v>
      </c>
      <c r="R83" s="102" t="s">
        <v>123</v>
      </c>
      <c r="S83" s="102" t="s">
        <v>124</v>
      </c>
      <c r="T83" s="103" t="s">
        <v>125</v>
      </c>
    </row>
    <row r="84" s="1" customFormat="1" ht="29.28" customHeight="1">
      <c r="B84" s="45"/>
      <c r="C84" s="107" t="s">
        <v>102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P85+P197</f>
        <v>0</v>
      </c>
      <c r="Q84" s="105"/>
      <c r="R84" s="201">
        <f>R85+R197</f>
        <v>150.96117092000003</v>
      </c>
      <c r="S84" s="105"/>
      <c r="T84" s="202">
        <f>T85+T197</f>
        <v>130.02099999999999</v>
      </c>
      <c r="AT84" s="23" t="s">
        <v>74</v>
      </c>
      <c r="AU84" s="23" t="s">
        <v>103</v>
      </c>
      <c r="BK84" s="203">
        <f>BK85+BK197</f>
        <v>0</v>
      </c>
    </row>
    <row r="85" s="10" customFormat="1" ht="37.44" customHeight="1">
      <c r="B85" s="204"/>
      <c r="C85" s="205"/>
      <c r="D85" s="206" t="s">
        <v>74</v>
      </c>
      <c r="E85" s="207" t="s">
        <v>126</v>
      </c>
      <c r="F85" s="207" t="s">
        <v>127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P86+P113+P157+P189+P195</f>
        <v>0</v>
      </c>
      <c r="Q85" s="212"/>
      <c r="R85" s="213">
        <f>R86+R113+R157+R189+R195</f>
        <v>150.66409592000002</v>
      </c>
      <c r="S85" s="212"/>
      <c r="T85" s="214">
        <f>T86+T113+T157+T189+T195</f>
        <v>130.02099999999999</v>
      </c>
      <c r="AR85" s="215" t="s">
        <v>24</v>
      </c>
      <c r="AT85" s="216" t="s">
        <v>74</v>
      </c>
      <c r="AU85" s="216" t="s">
        <v>75</v>
      </c>
      <c r="AY85" s="215" t="s">
        <v>128</v>
      </c>
      <c r="BK85" s="217">
        <f>BK86+BK113+BK157+BK189+BK195</f>
        <v>0</v>
      </c>
    </row>
    <row r="86" s="10" customFormat="1" ht="19.92" customHeight="1">
      <c r="B86" s="204"/>
      <c r="C86" s="205"/>
      <c r="D86" s="206" t="s">
        <v>74</v>
      </c>
      <c r="E86" s="218" t="s">
        <v>24</v>
      </c>
      <c r="F86" s="218" t="s">
        <v>129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SUM(P87:P112)</f>
        <v>0</v>
      </c>
      <c r="Q86" s="212"/>
      <c r="R86" s="213">
        <f>SUM(R87:R112)</f>
        <v>0</v>
      </c>
      <c r="S86" s="212"/>
      <c r="T86" s="214">
        <f>SUM(T87:T112)</f>
        <v>130.02099999999999</v>
      </c>
      <c r="AR86" s="215" t="s">
        <v>24</v>
      </c>
      <c r="AT86" s="216" t="s">
        <v>74</v>
      </c>
      <c r="AU86" s="216" t="s">
        <v>24</v>
      </c>
      <c r="AY86" s="215" t="s">
        <v>128</v>
      </c>
      <c r="BK86" s="217">
        <f>SUM(BK87:BK112)</f>
        <v>0</v>
      </c>
    </row>
    <row r="87" s="1" customFormat="1" ht="38.25" customHeight="1">
      <c r="B87" s="45"/>
      <c r="C87" s="220" t="s">
        <v>130</v>
      </c>
      <c r="D87" s="220" t="s">
        <v>131</v>
      </c>
      <c r="E87" s="221" t="s">
        <v>132</v>
      </c>
      <c r="F87" s="222" t="s">
        <v>133</v>
      </c>
      <c r="G87" s="223" t="s">
        <v>134</v>
      </c>
      <c r="H87" s="224">
        <v>87.599999999999994</v>
      </c>
      <c r="I87" s="225"/>
      <c r="J87" s="226">
        <f>ROUND(I87*H87,2)</f>
        <v>0</v>
      </c>
      <c r="K87" s="222" t="s">
        <v>135</v>
      </c>
      <c r="L87" s="71"/>
      <c r="M87" s="227" t="s">
        <v>22</v>
      </c>
      <c r="N87" s="228" t="s">
        <v>46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0.185</v>
      </c>
      <c r="T87" s="230">
        <f>S87*H87</f>
        <v>16.206</v>
      </c>
      <c r="AR87" s="23" t="s">
        <v>136</v>
      </c>
      <c r="AT87" s="23" t="s">
        <v>131</v>
      </c>
      <c r="AU87" s="23" t="s">
        <v>84</v>
      </c>
      <c r="AY87" s="23" t="s">
        <v>128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24</v>
      </c>
      <c r="BK87" s="231">
        <f>ROUND(I87*H87,2)</f>
        <v>0</v>
      </c>
      <c r="BL87" s="23" t="s">
        <v>136</v>
      </c>
      <c r="BM87" s="23" t="s">
        <v>137</v>
      </c>
    </row>
    <row r="88" s="11" customFormat="1">
      <c r="B88" s="232"/>
      <c r="C88" s="233"/>
      <c r="D88" s="234" t="s">
        <v>138</v>
      </c>
      <c r="E88" s="235" t="s">
        <v>22</v>
      </c>
      <c r="F88" s="236" t="s">
        <v>139</v>
      </c>
      <c r="G88" s="233"/>
      <c r="H88" s="235" t="s">
        <v>22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138</v>
      </c>
      <c r="AU88" s="242" t="s">
        <v>84</v>
      </c>
      <c r="AV88" s="11" t="s">
        <v>24</v>
      </c>
      <c r="AW88" s="11" t="s">
        <v>39</v>
      </c>
      <c r="AX88" s="11" t="s">
        <v>75</v>
      </c>
      <c r="AY88" s="242" t="s">
        <v>128</v>
      </c>
    </row>
    <row r="89" s="12" customFormat="1">
      <c r="B89" s="243"/>
      <c r="C89" s="244"/>
      <c r="D89" s="234" t="s">
        <v>138</v>
      </c>
      <c r="E89" s="245" t="s">
        <v>22</v>
      </c>
      <c r="F89" s="246" t="s">
        <v>140</v>
      </c>
      <c r="G89" s="244"/>
      <c r="H89" s="247">
        <v>87.599999999999994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138</v>
      </c>
      <c r="AU89" s="253" t="s">
        <v>84</v>
      </c>
      <c r="AV89" s="12" t="s">
        <v>84</v>
      </c>
      <c r="AW89" s="12" t="s">
        <v>39</v>
      </c>
      <c r="AX89" s="12" t="s">
        <v>24</v>
      </c>
      <c r="AY89" s="253" t="s">
        <v>128</v>
      </c>
    </row>
    <row r="90" s="1" customFormat="1" ht="38.25" customHeight="1">
      <c r="B90" s="45"/>
      <c r="C90" s="220" t="s">
        <v>141</v>
      </c>
      <c r="D90" s="220" t="s">
        <v>131</v>
      </c>
      <c r="E90" s="221" t="s">
        <v>142</v>
      </c>
      <c r="F90" s="222" t="s">
        <v>143</v>
      </c>
      <c r="G90" s="223" t="s">
        <v>134</v>
      </c>
      <c r="H90" s="224">
        <v>340</v>
      </c>
      <c r="I90" s="225"/>
      <c r="J90" s="226">
        <f>ROUND(I90*H90,2)</f>
        <v>0</v>
      </c>
      <c r="K90" s="222" t="s">
        <v>135</v>
      </c>
      <c r="L90" s="71"/>
      <c r="M90" s="227" t="s">
        <v>22</v>
      </c>
      <c r="N90" s="228" t="s">
        <v>46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0.18099999999999999</v>
      </c>
      <c r="T90" s="230">
        <f>S90*H90</f>
        <v>61.539999999999999</v>
      </c>
      <c r="AR90" s="23" t="s">
        <v>136</v>
      </c>
      <c r="AT90" s="23" t="s">
        <v>131</v>
      </c>
      <c r="AU90" s="23" t="s">
        <v>84</v>
      </c>
      <c r="AY90" s="23" t="s">
        <v>128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24</v>
      </c>
      <c r="BK90" s="231">
        <f>ROUND(I90*H90,2)</f>
        <v>0</v>
      </c>
      <c r="BL90" s="23" t="s">
        <v>136</v>
      </c>
      <c r="BM90" s="23" t="s">
        <v>144</v>
      </c>
    </row>
    <row r="91" s="11" customFormat="1">
      <c r="B91" s="232"/>
      <c r="C91" s="233"/>
      <c r="D91" s="234" t="s">
        <v>138</v>
      </c>
      <c r="E91" s="235" t="s">
        <v>22</v>
      </c>
      <c r="F91" s="236" t="s">
        <v>145</v>
      </c>
      <c r="G91" s="233"/>
      <c r="H91" s="235" t="s">
        <v>22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138</v>
      </c>
      <c r="AU91" s="242" t="s">
        <v>84</v>
      </c>
      <c r="AV91" s="11" t="s">
        <v>24</v>
      </c>
      <c r="AW91" s="11" t="s">
        <v>39</v>
      </c>
      <c r="AX91" s="11" t="s">
        <v>75</v>
      </c>
      <c r="AY91" s="242" t="s">
        <v>128</v>
      </c>
    </row>
    <row r="92" s="12" customFormat="1">
      <c r="B92" s="243"/>
      <c r="C92" s="244"/>
      <c r="D92" s="234" t="s">
        <v>138</v>
      </c>
      <c r="E92" s="245" t="s">
        <v>22</v>
      </c>
      <c r="F92" s="246" t="s">
        <v>146</v>
      </c>
      <c r="G92" s="244"/>
      <c r="H92" s="247">
        <v>340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138</v>
      </c>
      <c r="AU92" s="253" t="s">
        <v>84</v>
      </c>
      <c r="AV92" s="12" t="s">
        <v>84</v>
      </c>
      <c r="AW92" s="12" t="s">
        <v>39</v>
      </c>
      <c r="AX92" s="12" t="s">
        <v>24</v>
      </c>
      <c r="AY92" s="253" t="s">
        <v>128</v>
      </c>
    </row>
    <row r="93" s="1" customFormat="1" ht="38.25" customHeight="1">
      <c r="B93" s="45"/>
      <c r="C93" s="220" t="s">
        <v>147</v>
      </c>
      <c r="D93" s="220" t="s">
        <v>131</v>
      </c>
      <c r="E93" s="221" t="s">
        <v>148</v>
      </c>
      <c r="F93" s="222" t="s">
        <v>149</v>
      </c>
      <c r="G93" s="223" t="s">
        <v>150</v>
      </c>
      <c r="H93" s="224">
        <v>255</v>
      </c>
      <c r="I93" s="225"/>
      <c r="J93" s="226">
        <f>ROUND(I93*H93,2)</f>
        <v>0</v>
      </c>
      <c r="K93" s="222" t="s">
        <v>135</v>
      </c>
      <c r="L93" s="71"/>
      <c r="M93" s="227" t="s">
        <v>22</v>
      </c>
      <c r="N93" s="228" t="s">
        <v>46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0.20499999999999999</v>
      </c>
      <c r="T93" s="230">
        <f>S93*H93</f>
        <v>52.274999999999999</v>
      </c>
      <c r="AR93" s="23" t="s">
        <v>136</v>
      </c>
      <c r="AT93" s="23" t="s">
        <v>131</v>
      </c>
      <c r="AU93" s="23" t="s">
        <v>84</v>
      </c>
      <c r="AY93" s="23" t="s">
        <v>128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24</v>
      </c>
      <c r="BK93" s="231">
        <f>ROUND(I93*H93,2)</f>
        <v>0</v>
      </c>
      <c r="BL93" s="23" t="s">
        <v>136</v>
      </c>
      <c r="BM93" s="23" t="s">
        <v>151</v>
      </c>
    </row>
    <row r="94" s="11" customFormat="1">
      <c r="B94" s="232"/>
      <c r="C94" s="233"/>
      <c r="D94" s="234" t="s">
        <v>138</v>
      </c>
      <c r="E94" s="235" t="s">
        <v>22</v>
      </c>
      <c r="F94" s="236" t="s">
        <v>152</v>
      </c>
      <c r="G94" s="233"/>
      <c r="H94" s="235" t="s">
        <v>22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138</v>
      </c>
      <c r="AU94" s="242" t="s">
        <v>84</v>
      </c>
      <c r="AV94" s="11" t="s">
        <v>24</v>
      </c>
      <c r="AW94" s="11" t="s">
        <v>39</v>
      </c>
      <c r="AX94" s="11" t="s">
        <v>75</v>
      </c>
      <c r="AY94" s="242" t="s">
        <v>128</v>
      </c>
    </row>
    <row r="95" s="12" customFormat="1">
      <c r="B95" s="243"/>
      <c r="C95" s="244"/>
      <c r="D95" s="234" t="s">
        <v>138</v>
      </c>
      <c r="E95" s="245" t="s">
        <v>22</v>
      </c>
      <c r="F95" s="246" t="s">
        <v>153</v>
      </c>
      <c r="G95" s="244"/>
      <c r="H95" s="247">
        <v>255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138</v>
      </c>
      <c r="AU95" s="253" t="s">
        <v>84</v>
      </c>
      <c r="AV95" s="12" t="s">
        <v>84</v>
      </c>
      <c r="AW95" s="12" t="s">
        <v>39</v>
      </c>
      <c r="AX95" s="12" t="s">
        <v>24</v>
      </c>
      <c r="AY95" s="253" t="s">
        <v>128</v>
      </c>
    </row>
    <row r="96" s="1" customFormat="1" ht="38.25" customHeight="1">
      <c r="B96" s="45"/>
      <c r="C96" s="220" t="s">
        <v>154</v>
      </c>
      <c r="D96" s="220" t="s">
        <v>131</v>
      </c>
      <c r="E96" s="221" t="s">
        <v>155</v>
      </c>
      <c r="F96" s="222" t="s">
        <v>156</v>
      </c>
      <c r="G96" s="223" t="s">
        <v>157</v>
      </c>
      <c r="H96" s="224">
        <v>51</v>
      </c>
      <c r="I96" s="225"/>
      <c r="J96" s="226">
        <f>ROUND(I96*H96,2)</f>
        <v>0</v>
      </c>
      <c r="K96" s="222" t="s">
        <v>135</v>
      </c>
      <c r="L96" s="71"/>
      <c r="M96" s="227" t="s">
        <v>22</v>
      </c>
      <c r="N96" s="228" t="s">
        <v>46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136</v>
      </c>
      <c r="AT96" s="23" t="s">
        <v>131</v>
      </c>
      <c r="AU96" s="23" t="s">
        <v>84</v>
      </c>
      <c r="AY96" s="23" t="s">
        <v>128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24</v>
      </c>
      <c r="BK96" s="231">
        <f>ROUND(I96*H96,2)</f>
        <v>0</v>
      </c>
      <c r="BL96" s="23" t="s">
        <v>136</v>
      </c>
      <c r="BM96" s="23" t="s">
        <v>158</v>
      </c>
    </row>
    <row r="97" s="11" customFormat="1">
      <c r="B97" s="232"/>
      <c r="C97" s="233"/>
      <c r="D97" s="234" t="s">
        <v>138</v>
      </c>
      <c r="E97" s="235" t="s">
        <v>22</v>
      </c>
      <c r="F97" s="236" t="s">
        <v>159</v>
      </c>
      <c r="G97" s="233"/>
      <c r="H97" s="235" t="s">
        <v>22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138</v>
      </c>
      <c r="AU97" s="242" t="s">
        <v>84</v>
      </c>
      <c r="AV97" s="11" t="s">
        <v>24</v>
      </c>
      <c r="AW97" s="11" t="s">
        <v>39</v>
      </c>
      <c r="AX97" s="11" t="s">
        <v>75</v>
      </c>
      <c r="AY97" s="242" t="s">
        <v>128</v>
      </c>
    </row>
    <row r="98" s="11" customFormat="1">
      <c r="B98" s="232"/>
      <c r="C98" s="233"/>
      <c r="D98" s="234" t="s">
        <v>138</v>
      </c>
      <c r="E98" s="235" t="s">
        <v>22</v>
      </c>
      <c r="F98" s="236" t="s">
        <v>160</v>
      </c>
      <c r="G98" s="233"/>
      <c r="H98" s="235" t="s">
        <v>22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138</v>
      </c>
      <c r="AU98" s="242" t="s">
        <v>84</v>
      </c>
      <c r="AV98" s="11" t="s">
        <v>24</v>
      </c>
      <c r="AW98" s="11" t="s">
        <v>39</v>
      </c>
      <c r="AX98" s="11" t="s">
        <v>75</v>
      </c>
      <c r="AY98" s="242" t="s">
        <v>128</v>
      </c>
    </row>
    <row r="99" s="12" customFormat="1">
      <c r="B99" s="243"/>
      <c r="C99" s="244"/>
      <c r="D99" s="234" t="s">
        <v>138</v>
      </c>
      <c r="E99" s="245" t="s">
        <v>22</v>
      </c>
      <c r="F99" s="246" t="s">
        <v>161</v>
      </c>
      <c r="G99" s="244"/>
      <c r="H99" s="247">
        <v>51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138</v>
      </c>
      <c r="AU99" s="253" t="s">
        <v>84</v>
      </c>
      <c r="AV99" s="12" t="s">
        <v>84</v>
      </c>
      <c r="AW99" s="12" t="s">
        <v>39</v>
      </c>
      <c r="AX99" s="12" t="s">
        <v>24</v>
      </c>
      <c r="AY99" s="253" t="s">
        <v>128</v>
      </c>
    </row>
    <row r="100" s="1" customFormat="1" ht="38.25" customHeight="1">
      <c r="B100" s="45"/>
      <c r="C100" s="220" t="s">
        <v>162</v>
      </c>
      <c r="D100" s="220" t="s">
        <v>131</v>
      </c>
      <c r="E100" s="221" t="s">
        <v>163</v>
      </c>
      <c r="F100" s="222" t="s">
        <v>164</v>
      </c>
      <c r="G100" s="223" t="s">
        <v>157</v>
      </c>
      <c r="H100" s="224">
        <v>51</v>
      </c>
      <c r="I100" s="225"/>
      <c r="J100" s="226">
        <f>ROUND(I100*H100,2)</f>
        <v>0</v>
      </c>
      <c r="K100" s="222" t="s">
        <v>135</v>
      </c>
      <c r="L100" s="71"/>
      <c r="M100" s="227" t="s">
        <v>22</v>
      </c>
      <c r="N100" s="228" t="s">
        <v>46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136</v>
      </c>
      <c r="AT100" s="23" t="s">
        <v>131</v>
      </c>
      <c r="AU100" s="23" t="s">
        <v>84</v>
      </c>
      <c r="AY100" s="23" t="s">
        <v>128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24</v>
      </c>
      <c r="BK100" s="231">
        <f>ROUND(I100*H100,2)</f>
        <v>0</v>
      </c>
      <c r="BL100" s="23" t="s">
        <v>136</v>
      </c>
      <c r="BM100" s="23" t="s">
        <v>165</v>
      </c>
    </row>
    <row r="101" s="1" customFormat="1" ht="38.25" customHeight="1">
      <c r="B101" s="45"/>
      <c r="C101" s="220" t="s">
        <v>166</v>
      </c>
      <c r="D101" s="220" t="s">
        <v>131</v>
      </c>
      <c r="E101" s="221" t="s">
        <v>167</v>
      </c>
      <c r="F101" s="222" t="s">
        <v>168</v>
      </c>
      <c r="G101" s="223" t="s">
        <v>157</v>
      </c>
      <c r="H101" s="224">
        <v>51</v>
      </c>
      <c r="I101" s="225"/>
      <c r="J101" s="226">
        <f>ROUND(I101*H101,2)</f>
        <v>0</v>
      </c>
      <c r="K101" s="222" t="s">
        <v>135</v>
      </c>
      <c r="L101" s="71"/>
      <c r="M101" s="227" t="s">
        <v>22</v>
      </c>
      <c r="N101" s="228" t="s">
        <v>46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136</v>
      </c>
      <c r="AT101" s="23" t="s">
        <v>131</v>
      </c>
      <c r="AU101" s="23" t="s">
        <v>84</v>
      </c>
      <c r="AY101" s="23" t="s">
        <v>128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24</v>
      </c>
      <c r="BK101" s="231">
        <f>ROUND(I101*H101,2)</f>
        <v>0</v>
      </c>
      <c r="BL101" s="23" t="s">
        <v>136</v>
      </c>
      <c r="BM101" s="23" t="s">
        <v>169</v>
      </c>
    </row>
    <row r="102" s="11" customFormat="1">
      <c r="B102" s="232"/>
      <c r="C102" s="233"/>
      <c r="D102" s="234" t="s">
        <v>138</v>
      </c>
      <c r="E102" s="235" t="s">
        <v>22</v>
      </c>
      <c r="F102" s="236" t="s">
        <v>170</v>
      </c>
      <c r="G102" s="233"/>
      <c r="H102" s="235" t="s">
        <v>22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138</v>
      </c>
      <c r="AU102" s="242" t="s">
        <v>84</v>
      </c>
      <c r="AV102" s="11" t="s">
        <v>24</v>
      </c>
      <c r="AW102" s="11" t="s">
        <v>39</v>
      </c>
      <c r="AX102" s="11" t="s">
        <v>75</v>
      </c>
      <c r="AY102" s="242" t="s">
        <v>128</v>
      </c>
    </row>
    <row r="103" s="12" customFormat="1">
      <c r="B103" s="243"/>
      <c r="C103" s="244"/>
      <c r="D103" s="234" t="s">
        <v>138</v>
      </c>
      <c r="E103" s="245" t="s">
        <v>22</v>
      </c>
      <c r="F103" s="246" t="s">
        <v>171</v>
      </c>
      <c r="G103" s="244"/>
      <c r="H103" s="247">
        <v>51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138</v>
      </c>
      <c r="AU103" s="253" t="s">
        <v>84</v>
      </c>
      <c r="AV103" s="12" t="s">
        <v>84</v>
      </c>
      <c r="AW103" s="12" t="s">
        <v>39</v>
      </c>
      <c r="AX103" s="12" t="s">
        <v>24</v>
      </c>
      <c r="AY103" s="253" t="s">
        <v>128</v>
      </c>
    </row>
    <row r="104" s="1" customFormat="1" ht="16.5" customHeight="1">
      <c r="B104" s="45"/>
      <c r="C104" s="220" t="s">
        <v>172</v>
      </c>
      <c r="D104" s="220" t="s">
        <v>131</v>
      </c>
      <c r="E104" s="221" t="s">
        <v>173</v>
      </c>
      <c r="F104" s="222" t="s">
        <v>174</v>
      </c>
      <c r="G104" s="223" t="s">
        <v>157</v>
      </c>
      <c r="H104" s="224">
        <v>51</v>
      </c>
      <c r="I104" s="225"/>
      <c r="J104" s="226">
        <f>ROUND(I104*H104,2)</f>
        <v>0</v>
      </c>
      <c r="K104" s="222" t="s">
        <v>135</v>
      </c>
      <c r="L104" s="71"/>
      <c r="M104" s="227" t="s">
        <v>22</v>
      </c>
      <c r="N104" s="228" t="s">
        <v>46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136</v>
      </c>
      <c r="AT104" s="23" t="s">
        <v>131</v>
      </c>
      <c r="AU104" s="23" t="s">
        <v>84</v>
      </c>
      <c r="AY104" s="23" t="s">
        <v>128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24</v>
      </c>
      <c r="BK104" s="231">
        <f>ROUND(I104*H104,2)</f>
        <v>0</v>
      </c>
      <c r="BL104" s="23" t="s">
        <v>136</v>
      </c>
      <c r="BM104" s="23" t="s">
        <v>175</v>
      </c>
    </row>
    <row r="105" s="12" customFormat="1">
      <c r="B105" s="243"/>
      <c r="C105" s="244"/>
      <c r="D105" s="234" t="s">
        <v>138</v>
      </c>
      <c r="E105" s="245" t="s">
        <v>22</v>
      </c>
      <c r="F105" s="246" t="s">
        <v>171</v>
      </c>
      <c r="G105" s="244"/>
      <c r="H105" s="247">
        <v>51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138</v>
      </c>
      <c r="AU105" s="253" t="s">
        <v>84</v>
      </c>
      <c r="AV105" s="12" t="s">
        <v>84</v>
      </c>
      <c r="AW105" s="12" t="s">
        <v>39</v>
      </c>
      <c r="AX105" s="12" t="s">
        <v>24</v>
      </c>
      <c r="AY105" s="253" t="s">
        <v>128</v>
      </c>
    </row>
    <row r="106" s="1" customFormat="1" ht="16.5" customHeight="1">
      <c r="B106" s="45"/>
      <c r="C106" s="220" t="s">
        <v>176</v>
      </c>
      <c r="D106" s="220" t="s">
        <v>131</v>
      </c>
      <c r="E106" s="221" t="s">
        <v>177</v>
      </c>
      <c r="F106" s="222" t="s">
        <v>178</v>
      </c>
      <c r="G106" s="223" t="s">
        <v>179</v>
      </c>
      <c r="H106" s="224">
        <v>91.799999999999997</v>
      </c>
      <c r="I106" s="225"/>
      <c r="J106" s="226">
        <f>ROUND(I106*H106,2)</f>
        <v>0</v>
      </c>
      <c r="K106" s="222" t="s">
        <v>135</v>
      </c>
      <c r="L106" s="71"/>
      <c r="M106" s="227" t="s">
        <v>22</v>
      </c>
      <c r="N106" s="228" t="s">
        <v>46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136</v>
      </c>
      <c r="AT106" s="23" t="s">
        <v>131</v>
      </c>
      <c r="AU106" s="23" t="s">
        <v>84</v>
      </c>
      <c r="AY106" s="23" t="s">
        <v>128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24</v>
      </c>
      <c r="BK106" s="231">
        <f>ROUND(I106*H106,2)</f>
        <v>0</v>
      </c>
      <c r="BL106" s="23" t="s">
        <v>136</v>
      </c>
      <c r="BM106" s="23" t="s">
        <v>180</v>
      </c>
    </row>
    <row r="107" s="11" customFormat="1">
      <c r="B107" s="232"/>
      <c r="C107" s="233"/>
      <c r="D107" s="234" t="s">
        <v>138</v>
      </c>
      <c r="E107" s="235" t="s">
        <v>22</v>
      </c>
      <c r="F107" s="236" t="s">
        <v>181</v>
      </c>
      <c r="G107" s="233"/>
      <c r="H107" s="235" t="s">
        <v>22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138</v>
      </c>
      <c r="AU107" s="242" t="s">
        <v>84</v>
      </c>
      <c r="AV107" s="11" t="s">
        <v>24</v>
      </c>
      <c r="AW107" s="11" t="s">
        <v>39</v>
      </c>
      <c r="AX107" s="11" t="s">
        <v>75</v>
      </c>
      <c r="AY107" s="242" t="s">
        <v>128</v>
      </c>
    </row>
    <row r="108" s="12" customFormat="1">
      <c r="B108" s="243"/>
      <c r="C108" s="244"/>
      <c r="D108" s="234" t="s">
        <v>138</v>
      </c>
      <c r="E108" s="245" t="s">
        <v>22</v>
      </c>
      <c r="F108" s="246" t="s">
        <v>182</v>
      </c>
      <c r="G108" s="244"/>
      <c r="H108" s="247">
        <v>91.799999999999997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138</v>
      </c>
      <c r="AU108" s="253" t="s">
        <v>84</v>
      </c>
      <c r="AV108" s="12" t="s">
        <v>84</v>
      </c>
      <c r="AW108" s="12" t="s">
        <v>39</v>
      </c>
      <c r="AX108" s="12" t="s">
        <v>24</v>
      </c>
      <c r="AY108" s="253" t="s">
        <v>128</v>
      </c>
    </row>
    <row r="109" s="1" customFormat="1" ht="16.5" customHeight="1">
      <c r="B109" s="45"/>
      <c r="C109" s="220" t="s">
        <v>183</v>
      </c>
      <c r="D109" s="220" t="s">
        <v>131</v>
      </c>
      <c r="E109" s="221" t="s">
        <v>184</v>
      </c>
      <c r="F109" s="222" t="s">
        <v>185</v>
      </c>
      <c r="G109" s="223" t="s">
        <v>134</v>
      </c>
      <c r="H109" s="224">
        <v>347</v>
      </c>
      <c r="I109" s="225"/>
      <c r="J109" s="226">
        <f>ROUND(I109*H109,2)</f>
        <v>0</v>
      </c>
      <c r="K109" s="222" t="s">
        <v>135</v>
      </c>
      <c r="L109" s="71"/>
      <c r="M109" s="227" t="s">
        <v>22</v>
      </c>
      <c r="N109" s="228" t="s">
        <v>46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136</v>
      </c>
      <c r="AT109" s="23" t="s">
        <v>131</v>
      </c>
      <c r="AU109" s="23" t="s">
        <v>84</v>
      </c>
      <c r="AY109" s="23" t="s">
        <v>128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24</v>
      </c>
      <c r="BK109" s="231">
        <f>ROUND(I109*H109,2)</f>
        <v>0</v>
      </c>
      <c r="BL109" s="23" t="s">
        <v>136</v>
      </c>
      <c r="BM109" s="23" t="s">
        <v>186</v>
      </c>
    </row>
    <row r="110" s="11" customFormat="1">
      <c r="B110" s="232"/>
      <c r="C110" s="233"/>
      <c r="D110" s="234" t="s">
        <v>138</v>
      </c>
      <c r="E110" s="235" t="s">
        <v>22</v>
      </c>
      <c r="F110" s="236" t="s">
        <v>187</v>
      </c>
      <c r="G110" s="233"/>
      <c r="H110" s="235" t="s">
        <v>22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138</v>
      </c>
      <c r="AU110" s="242" t="s">
        <v>84</v>
      </c>
      <c r="AV110" s="11" t="s">
        <v>24</v>
      </c>
      <c r="AW110" s="11" t="s">
        <v>39</v>
      </c>
      <c r="AX110" s="11" t="s">
        <v>75</v>
      </c>
      <c r="AY110" s="242" t="s">
        <v>128</v>
      </c>
    </row>
    <row r="111" s="12" customFormat="1">
      <c r="B111" s="243"/>
      <c r="C111" s="244"/>
      <c r="D111" s="234" t="s">
        <v>138</v>
      </c>
      <c r="E111" s="245" t="s">
        <v>22</v>
      </c>
      <c r="F111" s="246" t="s">
        <v>188</v>
      </c>
      <c r="G111" s="244"/>
      <c r="H111" s="247">
        <v>347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138</v>
      </c>
      <c r="AU111" s="253" t="s">
        <v>84</v>
      </c>
      <c r="AV111" s="12" t="s">
        <v>84</v>
      </c>
      <c r="AW111" s="12" t="s">
        <v>39</v>
      </c>
      <c r="AX111" s="12" t="s">
        <v>75</v>
      </c>
      <c r="AY111" s="253" t="s">
        <v>128</v>
      </c>
    </row>
    <row r="112" s="13" customFormat="1">
      <c r="B112" s="254"/>
      <c r="C112" s="255"/>
      <c r="D112" s="234" t="s">
        <v>138</v>
      </c>
      <c r="E112" s="256" t="s">
        <v>22</v>
      </c>
      <c r="F112" s="257" t="s">
        <v>189</v>
      </c>
      <c r="G112" s="255"/>
      <c r="H112" s="258">
        <v>347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138</v>
      </c>
      <c r="AU112" s="264" t="s">
        <v>84</v>
      </c>
      <c r="AV112" s="13" t="s">
        <v>136</v>
      </c>
      <c r="AW112" s="13" t="s">
        <v>39</v>
      </c>
      <c r="AX112" s="13" t="s">
        <v>24</v>
      </c>
      <c r="AY112" s="264" t="s">
        <v>128</v>
      </c>
    </row>
    <row r="113" s="10" customFormat="1" ht="29.88" customHeight="1">
      <c r="B113" s="204"/>
      <c r="C113" s="205"/>
      <c r="D113" s="206" t="s">
        <v>74</v>
      </c>
      <c r="E113" s="218" t="s">
        <v>190</v>
      </c>
      <c r="F113" s="218" t="s">
        <v>191</v>
      </c>
      <c r="G113" s="205"/>
      <c r="H113" s="205"/>
      <c r="I113" s="208"/>
      <c r="J113" s="219">
        <f>BK113</f>
        <v>0</v>
      </c>
      <c r="K113" s="205"/>
      <c r="L113" s="210"/>
      <c r="M113" s="211"/>
      <c r="N113" s="212"/>
      <c r="O113" s="212"/>
      <c r="P113" s="213">
        <f>SUM(P114:P156)</f>
        <v>0</v>
      </c>
      <c r="Q113" s="212"/>
      <c r="R113" s="213">
        <f>SUM(R114:R156)</f>
        <v>78.226715000000013</v>
      </c>
      <c r="S113" s="212"/>
      <c r="T113" s="214">
        <f>SUM(T114:T156)</f>
        <v>0</v>
      </c>
      <c r="AR113" s="215" t="s">
        <v>24</v>
      </c>
      <c r="AT113" s="216" t="s">
        <v>74</v>
      </c>
      <c r="AU113" s="216" t="s">
        <v>24</v>
      </c>
      <c r="AY113" s="215" t="s">
        <v>128</v>
      </c>
      <c r="BK113" s="217">
        <f>SUM(BK114:BK156)</f>
        <v>0</v>
      </c>
    </row>
    <row r="114" s="1" customFormat="1" ht="25.5" customHeight="1">
      <c r="B114" s="45"/>
      <c r="C114" s="220" t="s">
        <v>192</v>
      </c>
      <c r="D114" s="220" t="s">
        <v>131</v>
      </c>
      <c r="E114" s="221" t="s">
        <v>193</v>
      </c>
      <c r="F114" s="222" t="s">
        <v>194</v>
      </c>
      <c r="G114" s="223" t="s">
        <v>134</v>
      </c>
      <c r="H114" s="224">
        <v>347</v>
      </c>
      <c r="I114" s="225"/>
      <c r="J114" s="226">
        <f>ROUND(I114*H114,2)</f>
        <v>0</v>
      </c>
      <c r="K114" s="222" t="s">
        <v>135</v>
      </c>
      <c r="L114" s="71"/>
      <c r="M114" s="227" t="s">
        <v>22</v>
      </c>
      <c r="N114" s="228" t="s">
        <v>46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136</v>
      </c>
      <c r="AT114" s="23" t="s">
        <v>131</v>
      </c>
      <c r="AU114" s="23" t="s">
        <v>84</v>
      </c>
      <c r="AY114" s="23" t="s">
        <v>128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24</v>
      </c>
      <c r="BK114" s="231">
        <f>ROUND(I114*H114,2)</f>
        <v>0</v>
      </c>
      <c r="BL114" s="23" t="s">
        <v>136</v>
      </c>
      <c r="BM114" s="23" t="s">
        <v>195</v>
      </c>
    </row>
    <row r="115" s="11" customFormat="1">
      <c r="B115" s="232"/>
      <c r="C115" s="233"/>
      <c r="D115" s="234" t="s">
        <v>138</v>
      </c>
      <c r="E115" s="235" t="s">
        <v>22</v>
      </c>
      <c r="F115" s="236" t="s">
        <v>145</v>
      </c>
      <c r="G115" s="233"/>
      <c r="H115" s="235" t="s">
        <v>22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138</v>
      </c>
      <c r="AU115" s="242" t="s">
        <v>84</v>
      </c>
      <c r="AV115" s="11" t="s">
        <v>24</v>
      </c>
      <c r="AW115" s="11" t="s">
        <v>39</v>
      </c>
      <c r="AX115" s="11" t="s">
        <v>75</v>
      </c>
      <c r="AY115" s="242" t="s">
        <v>128</v>
      </c>
    </row>
    <row r="116" s="12" customFormat="1">
      <c r="B116" s="243"/>
      <c r="C116" s="244"/>
      <c r="D116" s="234" t="s">
        <v>138</v>
      </c>
      <c r="E116" s="245" t="s">
        <v>22</v>
      </c>
      <c r="F116" s="246" t="s">
        <v>196</v>
      </c>
      <c r="G116" s="244"/>
      <c r="H116" s="247">
        <v>240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138</v>
      </c>
      <c r="AU116" s="253" t="s">
        <v>84</v>
      </c>
      <c r="AV116" s="12" t="s">
        <v>84</v>
      </c>
      <c r="AW116" s="12" t="s">
        <v>39</v>
      </c>
      <c r="AX116" s="12" t="s">
        <v>75</v>
      </c>
      <c r="AY116" s="253" t="s">
        <v>128</v>
      </c>
    </row>
    <row r="117" s="11" customFormat="1">
      <c r="B117" s="232"/>
      <c r="C117" s="233"/>
      <c r="D117" s="234" t="s">
        <v>138</v>
      </c>
      <c r="E117" s="235" t="s">
        <v>22</v>
      </c>
      <c r="F117" s="236" t="s">
        <v>197</v>
      </c>
      <c r="G117" s="233"/>
      <c r="H117" s="235" t="s">
        <v>22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138</v>
      </c>
      <c r="AU117" s="242" t="s">
        <v>84</v>
      </c>
      <c r="AV117" s="11" t="s">
        <v>24</v>
      </c>
      <c r="AW117" s="11" t="s">
        <v>39</v>
      </c>
      <c r="AX117" s="11" t="s">
        <v>75</v>
      </c>
      <c r="AY117" s="242" t="s">
        <v>128</v>
      </c>
    </row>
    <row r="118" s="12" customFormat="1">
      <c r="B118" s="243"/>
      <c r="C118" s="244"/>
      <c r="D118" s="234" t="s">
        <v>138</v>
      </c>
      <c r="E118" s="245" t="s">
        <v>22</v>
      </c>
      <c r="F118" s="246" t="s">
        <v>198</v>
      </c>
      <c r="G118" s="244"/>
      <c r="H118" s="247">
        <v>65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AT118" s="253" t="s">
        <v>138</v>
      </c>
      <c r="AU118" s="253" t="s">
        <v>84</v>
      </c>
      <c r="AV118" s="12" t="s">
        <v>84</v>
      </c>
      <c r="AW118" s="12" t="s">
        <v>39</v>
      </c>
      <c r="AX118" s="12" t="s">
        <v>75</v>
      </c>
      <c r="AY118" s="253" t="s">
        <v>128</v>
      </c>
    </row>
    <row r="119" s="11" customFormat="1">
      <c r="B119" s="232"/>
      <c r="C119" s="233"/>
      <c r="D119" s="234" t="s">
        <v>138</v>
      </c>
      <c r="E119" s="235" t="s">
        <v>22</v>
      </c>
      <c r="F119" s="236" t="s">
        <v>199</v>
      </c>
      <c r="G119" s="233"/>
      <c r="H119" s="235" t="s">
        <v>22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138</v>
      </c>
      <c r="AU119" s="242" t="s">
        <v>84</v>
      </c>
      <c r="AV119" s="11" t="s">
        <v>24</v>
      </c>
      <c r="AW119" s="11" t="s">
        <v>39</v>
      </c>
      <c r="AX119" s="11" t="s">
        <v>75</v>
      </c>
      <c r="AY119" s="242" t="s">
        <v>128</v>
      </c>
    </row>
    <row r="120" s="12" customFormat="1">
      <c r="B120" s="243"/>
      <c r="C120" s="244"/>
      <c r="D120" s="234" t="s">
        <v>138</v>
      </c>
      <c r="E120" s="245" t="s">
        <v>22</v>
      </c>
      <c r="F120" s="246" t="s">
        <v>200</v>
      </c>
      <c r="G120" s="244"/>
      <c r="H120" s="247">
        <v>42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138</v>
      </c>
      <c r="AU120" s="253" t="s">
        <v>84</v>
      </c>
      <c r="AV120" s="12" t="s">
        <v>84</v>
      </c>
      <c r="AW120" s="12" t="s">
        <v>39</v>
      </c>
      <c r="AX120" s="12" t="s">
        <v>75</v>
      </c>
      <c r="AY120" s="253" t="s">
        <v>128</v>
      </c>
    </row>
    <row r="121" s="13" customFormat="1">
      <c r="B121" s="254"/>
      <c r="C121" s="255"/>
      <c r="D121" s="234" t="s">
        <v>138</v>
      </c>
      <c r="E121" s="256" t="s">
        <v>22</v>
      </c>
      <c r="F121" s="257" t="s">
        <v>189</v>
      </c>
      <c r="G121" s="255"/>
      <c r="H121" s="258">
        <v>347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AT121" s="264" t="s">
        <v>138</v>
      </c>
      <c r="AU121" s="264" t="s">
        <v>84</v>
      </c>
      <c r="AV121" s="13" t="s">
        <v>136</v>
      </c>
      <c r="AW121" s="13" t="s">
        <v>39</v>
      </c>
      <c r="AX121" s="13" t="s">
        <v>24</v>
      </c>
      <c r="AY121" s="264" t="s">
        <v>128</v>
      </c>
    </row>
    <row r="122" s="1" customFormat="1" ht="16.5" customHeight="1">
      <c r="B122" s="45"/>
      <c r="C122" s="220" t="s">
        <v>200</v>
      </c>
      <c r="D122" s="220" t="s">
        <v>131</v>
      </c>
      <c r="E122" s="221" t="s">
        <v>201</v>
      </c>
      <c r="F122" s="222" t="s">
        <v>202</v>
      </c>
      <c r="G122" s="223" t="s">
        <v>134</v>
      </c>
      <c r="H122" s="224">
        <v>107</v>
      </c>
      <c r="I122" s="225"/>
      <c r="J122" s="226">
        <f>ROUND(I122*H122,2)</f>
        <v>0</v>
      </c>
      <c r="K122" s="222" t="s">
        <v>135</v>
      </c>
      <c r="L122" s="71"/>
      <c r="M122" s="227" t="s">
        <v>22</v>
      </c>
      <c r="N122" s="228" t="s">
        <v>46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136</v>
      </c>
      <c r="AT122" s="23" t="s">
        <v>131</v>
      </c>
      <c r="AU122" s="23" t="s">
        <v>84</v>
      </c>
      <c r="AY122" s="23" t="s">
        <v>128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24</v>
      </c>
      <c r="BK122" s="231">
        <f>ROUND(I122*H122,2)</f>
        <v>0</v>
      </c>
      <c r="BL122" s="23" t="s">
        <v>136</v>
      </c>
      <c r="BM122" s="23" t="s">
        <v>203</v>
      </c>
    </row>
    <row r="123" s="11" customFormat="1">
      <c r="B123" s="232"/>
      <c r="C123" s="233"/>
      <c r="D123" s="234" t="s">
        <v>138</v>
      </c>
      <c r="E123" s="235" t="s">
        <v>22</v>
      </c>
      <c r="F123" s="236" t="s">
        <v>197</v>
      </c>
      <c r="G123" s="233"/>
      <c r="H123" s="235" t="s">
        <v>22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138</v>
      </c>
      <c r="AU123" s="242" t="s">
        <v>84</v>
      </c>
      <c r="AV123" s="11" t="s">
        <v>24</v>
      </c>
      <c r="AW123" s="11" t="s">
        <v>39</v>
      </c>
      <c r="AX123" s="11" t="s">
        <v>75</v>
      </c>
      <c r="AY123" s="242" t="s">
        <v>128</v>
      </c>
    </row>
    <row r="124" s="12" customFormat="1">
      <c r="B124" s="243"/>
      <c r="C124" s="244"/>
      <c r="D124" s="234" t="s">
        <v>138</v>
      </c>
      <c r="E124" s="245" t="s">
        <v>22</v>
      </c>
      <c r="F124" s="246" t="s">
        <v>198</v>
      </c>
      <c r="G124" s="244"/>
      <c r="H124" s="247">
        <v>65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138</v>
      </c>
      <c r="AU124" s="253" t="s">
        <v>84</v>
      </c>
      <c r="AV124" s="12" t="s">
        <v>84</v>
      </c>
      <c r="AW124" s="12" t="s">
        <v>39</v>
      </c>
      <c r="AX124" s="12" t="s">
        <v>75</v>
      </c>
      <c r="AY124" s="253" t="s">
        <v>128</v>
      </c>
    </row>
    <row r="125" s="11" customFormat="1">
      <c r="B125" s="232"/>
      <c r="C125" s="233"/>
      <c r="D125" s="234" t="s">
        <v>138</v>
      </c>
      <c r="E125" s="235" t="s">
        <v>22</v>
      </c>
      <c r="F125" s="236" t="s">
        <v>199</v>
      </c>
      <c r="G125" s="233"/>
      <c r="H125" s="235" t="s">
        <v>22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138</v>
      </c>
      <c r="AU125" s="242" t="s">
        <v>84</v>
      </c>
      <c r="AV125" s="11" t="s">
        <v>24</v>
      </c>
      <c r="AW125" s="11" t="s">
        <v>39</v>
      </c>
      <c r="AX125" s="11" t="s">
        <v>75</v>
      </c>
      <c r="AY125" s="242" t="s">
        <v>128</v>
      </c>
    </row>
    <row r="126" s="12" customFormat="1">
      <c r="B126" s="243"/>
      <c r="C126" s="244"/>
      <c r="D126" s="234" t="s">
        <v>138</v>
      </c>
      <c r="E126" s="245" t="s">
        <v>22</v>
      </c>
      <c r="F126" s="246" t="s">
        <v>200</v>
      </c>
      <c r="G126" s="244"/>
      <c r="H126" s="247">
        <v>42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138</v>
      </c>
      <c r="AU126" s="253" t="s">
        <v>84</v>
      </c>
      <c r="AV126" s="12" t="s">
        <v>84</v>
      </c>
      <c r="AW126" s="12" t="s">
        <v>39</v>
      </c>
      <c r="AX126" s="12" t="s">
        <v>75</v>
      </c>
      <c r="AY126" s="253" t="s">
        <v>128</v>
      </c>
    </row>
    <row r="127" s="13" customFormat="1">
      <c r="B127" s="254"/>
      <c r="C127" s="255"/>
      <c r="D127" s="234" t="s">
        <v>138</v>
      </c>
      <c r="E127" s="256" t="s">
        <v>22</v>
      </c>
      <c r="F127" s="257" t="s">
        <v>189</v>
      </c>
      <c r="G127" s="255"/>
      <c r="H127" s="258">
        <v>107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138</v>
      </c>
      <c r="AU127" s="264" t="s">
        <v>84</v>
      </c>
      <c r="AV127" s="13" t="s">
        <v>136</v>
      </c>
      <c r="AW127" s="13" t="s">
        <v>39</v>
      </c>
      <c r="AX127" s="13" t="s">
        <v>24</v>
      </c>
      <c r="AY127" s="264" t="s">
        <v>128</v>
      </c>
    </row>
    <row r="128" s="1" customFormat="1" ht="51" customHeight="1">
      <c r="B128" s="45"/>
      <c r="C128" s="220" t="s">
        <v>204</v>
      </c>
      <c r="D128" s="220" t="s">
        <v>131</v>
      </c>
      <c r="E128" s="221" t="s">
        <v>205</v>
      </c>
      <c r="F128" s="222" t="s">
        <v>206</v>
      </c>
      <c r="G128" s="223" t="s">
        <v>134</v>
      </c>
      <c r="H128" s="224">
        <v>249.5</v>
      </c>
      <c r="I128" s="225"/>
      <c r="J128" s="226">
        <f>ROUND(I128*H128,2)</f>
        <v>0</v>
      </c>
      <c r="K128" s="222" t="s">
        <v>135</v>
      </c>
      <c r="L128" s="71"/>
      <c r="M128" s="227" t="s">
        <v>22</v>
      </c>
      <c r="N128" s="228" t="s">
        <v>46</v>
      </c>
      <c r="O128" s="46"/>
      <c r="P128" s="229">
        <f>O128*H128</f>
        <v>0</v>
      </c>
      <c r="Q128" s="229">
        <v>0.084250000000000005</v>
      </c>
      <c r="R128" s="229">
        <f>Q128*H128</f>
        <v>21.020375000000001</v>
      </c>
      <c r="S128" s="229">
        <v>0</v>
      </c>
      <c r="T128" s="230">
        <f>S128*H128</f>
        <v>0</v>
      </c>
      <c r="AR128" s="23" t="s">
        <v>136</v>
      </c>
      <c r="AT128" s="23" t="s">
        <v>131</v>
      </c>
      <c r="AU128" s="23" t="s">
        <v>84</v>
      </c>
      <c r="AY128" s="23" t="s">
        <v>128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24</v>
      </c>
      <c r="BK128" s="231">
        <f>ROUND(I128*H128,2)</f>
        <v>0</v>
      </c>
      <c r="BL128" s="23" t="s">
        <v>136</v>
      </c>
      <c r="BM128" s="23" t="s">
        <v>207</v>
      </c>
    </row>
    <row r="129" s="11" customFormat="1">
      <c r="B129" s="232"/>
      <c r="C129" s="233"/>
      <c r="D129" s="234" t="s">
        <v>138</v>
      </c>
      <c r="E129" s="235" t="s">
        <v>22</v>
      </c>
      <c r="F129" s="236" t="s">
        <v>145</v>
      </c>
      <c r="G129" s="233"/>
      <c r="H129" s="235" t="s">
        <v>22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138</v>
      </c>
      <c r="AU129" s="242" t="s">
        <v>84</v>
      </c>
      <c r="AV129" s="11" t="s">
        <v>24</v>
      </c>
      <c r="AW129" s="11" t="s">
        <v>39</v>
      </c>
      <c r="AX129" s="11" t="s">
        <v>75</v>
      </c>
      <c r="AY129" s="242" t="s">
        <v>128</v>
      </c>
    </row>
    <row r="130" s="12" customFormat="1">
      <c r="B130" s="243"/>
      <c r="C130" s="244"/>
      <c r="D130" s="234" t="s">
        <v>138</v>
      </c>
      <c r="E130" s="245" t="s">
        <v>22</v>
      </c>
      <c r="F130" s="246" t="s">
        <v>196</v>
      </c>
      <c r="G130" s="244"/>
      <c r="H130" s="247">
        <v>240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138</v>
      </c>
      <c r="AU130" s="253" t="s">
        <v>84</v>
      </c>
      <c r="AV130" s="12" t="s">
        <v>84</v>
      </c>
      <c r="AW130" s="12" t="s">
        <v>39</v>
      </c>
      <c r="AX130" s="12" t="s">
        <v>75</v>
      </c>
      <c r="AY130" s="253" t="s">
        <v>128</v>
      </c>
    </row>
    <row r="131" s="11" customFormat="1">
      <c r="B131" s="232"/>
      <c r="C131" s="233"/>
      <c r="D131" s="234" t="s">
        <v>138</v>
      </c>
      <c r="E131" s="235" t="s">
        <v>22</v>
      </c>
      <c r="F131" s="236" t="s">
        <v>199</v>
      </c>
      <c r="G131" s="233"/>
      <c r="H131" s="235" t="s">
        <v>22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138</v>
      </c>
      <c r="AU131" s="242" t="s">
        <v>84</v>
      </c>
      <c r="AV131" s="11" t="s">
        <v>24</v>
      </c>
      <c r="AW131" s="11" t="s">
        <v>39</v>
      </c>
      <c r="AX131" s="11" t="s">
        <v>75</v>
      </c>
      <c r="AY131" s="242" t="s">
        <v>128</v>
      </c>
    </row>
    <row r="132" s="12" customFormat="1">
      <c r="B132" s="243"/>
      <c r="C132" s="244"/>
      <c r="D132" s="234" t="s">
        <v>138</v>
      </c>
      <c r="E132" s="245" t="s">
        <v>22</v>
      </c>
      <c r="F132" s="246" t="s">
        <v>208</v>
      </c>
      <c r="G132" s="244"/>
      <c r="H132" s="247">
        <v>9.5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138</v>
      </c>
      <c r="AU132" s="253" t="s">
        <v>84</v>
      </c>
      <c r="AV132" s="12" t="s">
        <v>84</v>
      </c>
      <c r="AW132" s="12" t="s">
        <v>39</v>
      </c>
      <c r="AX132" s="12" t="s">
        <v>75</v>
      </c>
      <c r="AY132" s="253" t="s">
        <v>128</v>
      </c>
    </row>
    <row r="133" s="13" customFormat="1">
      <c r="B133" s="254"/>
      <c r="C133" s="255"/>
      <c r="D133" s="234" t="s">
        <v>138</v>
      </c>
      <c r="E133" s="256" t="s">
        <v>22</v>
      </c>
      <c r="F133" s="257" t="s">
        <v>189</v>
      </c>
      <c r="G133" s="255"/>
      <c r="H133" s="258">
        <v>249.5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138</v>
      </c>
      <c r="AU133" s="264" t="s">
        <v>84</v>
      </c>
      <c r="AV133" s="13" t="s">
        <v>136</v>
      </c>
      <c r="AW133" s="13" t="s">
        <v>39</v>
      </c>
      <c r="AX133" s="13" t="s">
        <v>24</v>
      </c>
      <c r="AY133" s="264" t="s">
        <v>128</v>
      </c>
    </row>
    <row r="134" s="1" customFormat="1" ht="25.5" customHeight="1">
      <c r="B134" s="45"/>
      <c r="C134" s="265" t="s">
        <v>209</v>
      </c>
      <c r="D134" s="265" t="s">
        <v>210</v>
      </c>
      <c r="E134" s="266" t="s">
        <v>211</v>
      </c>
      <c r="F134" s="267" t="s">
        <v>212</v>
      </c>
      <c r="G134" s="268" t="s">
        <v>134</v>
      </c>
      <c r="H134" s="269">
        <v>242.40000000000001</v>
      </c>
      <c r="I134" s="270"/>
      <c r="J134" s="271">
        <f>ROUND(I134*H134,2)</f>
        <v>0</v>
      </c>
      <c r="K134" s="267" t="s">
        <v>135</v>
      </c>
      <c r="L134" s="272"/>
      <c r="M134" s="273" t="s">
        <v>22</v>
      </c>
      <c r="N134" s="274" t="s">
        <v>46</v>
      </c>
      <c r="O134" s="46"/>
      <c r="P134" s="229">
        <f>O134*H134</f>
        <v>0</v>
      </c>
      <c r="Q134" s="229">
        <v>0.14000000000000001</v>
      </c>
      <c r="R134" s="229">
        <f>Q134*H134</f>
        <v>33.936000000000007</v>
      </c>
      <c r="S134" s="229">
        <v>0</v>
      </c>
      <c r="T134" s="230">
        <f>S134*H134</f>
        <v>0</v>
      </c>
      <c r="AR134" s="23" t="s">
        <v>130</v>
      </c>
      <c r="AT134" s="23" t="s">
        <v>210</v>
      </c>
      <c r="AU134" s="23" t="s">
        <v>84</v>
      </c>
      <c r="AY134" s="23" t="s">
        <v>128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24</v>
      </c>
      <c r="BK134" s="231">
        <f>ROUND(I134*H134,2)</f>
        <v>0</v>
      </c>
      <c r="BL134" s="23" t="s">
        <v>136</v>
      </c>
      <c r="BM134" s="23" t="s">
        <v>213</v>
      </c>
    </row>
    <row r="135" s="1" customFormat="1">
      <c r="B135" s="45"/>
      <c r="C135" s="73"/>
      <c r="D135" s="234" t="s">
        <v>214</v>
      </c>
      <c r="E135" s="73"/>
      <c r="F135" s="275" t="s">
        <v>215</v>
      </c>
      <c r="G135" s="73"/>
      <c r="H135" s="73"/>
      <c r="I135" s="190"/>
      <c r="J135" s="73"/>
      <c r="K135" s="73"/>
      <c r="L135" s="71"/>
      <c r="M135" s="276"/>
      <c r="N135" s="46"/>
      <c r="O135" s="46"/>
      <c r="P135" s="46"/>
      <c r="Q135" s="46"/>
      <c r="R135" s="46"/>
      <c r="S135" s="46"/>
      <c r="T135" s="94"/>
      <c r="AT135" s="23" t="s">
        <v>214</v>
      </c>
      <c r="AU135" s="23" t="s">
        <v>84</v>
      </c>
    </row>
    <row r="136" s="12" customFormat="1">
      <c r="B136" s="243"/>
      <c r="C136" s="244"/>
      <c r="D136" s="234" t="s">
        <v>138</v>
      </c>
      <c r="E136" s="245" t="s">
        <v>22</v>
      </c>
      <c r="F136" s="246" t="s">
        <v>216</v>
      </c>
      <c r="G136" s="244"/>
      <c r="H136" s="247">
        <v>242.40000000000001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138</v>
      </c>
      <c r="AU136" s="253" t="s">
        <v>84</v>
      </c>
      <c r="AV136" s="12" t="s">
        <v>84</v>
      </c>
      <c r="AW136" s="12" t="s">
        <v>39</v>
      </c>
      <c r="AX136" s="12" t="s">
        <v>24</v>
      </c>
      <c r="AY136" s="253" t="s">
        <v>128</v>
      </c>
    </row>
    <row r="137" s="1" customFormat="1" ht="25.5" customHeight="1">
      <c r="B137" s="45"/>
      <c r="C137" s="265" t="s">
        <v>217</v>
      </c>
      <c r="D137" s="265" t="s">
        <v>210</v>
      </c>
      <c r="E137" s="266" t="s">
        <v>218</v>
      </c>
      <c r="F137" s="267" t="s">
        <v>219</v>
      </c>
      <c r="G137" s="268" t="s">
        <v>134</v>
      </c>
      <c r="H137" s="269">
        <v>9.5950000000000006</v>
      </c>
      <c r="I137" s="270"/>
      <c r="J137" s="271">
        <f>ROUND(I137*H137,2)</f>
        <v>0</v>
      </c>
      <c r="K137" s="267" t="s">
        <v>135</v>
      </c>
      <c r="L137" s="272"/>
      <c r="M137" s="273" t="s">
        <v>22</v>
      </c>
      <c r="N137" s="274" t="s">
        <v>46</v>
      </c>
      <c r="O137" s="46"/>
      <c r="P137" s="229">
        <f>O137*H137</f>
        <v>0</v>
      </c>
      <c r="Q137" s="229">
        <v>0.13</v>
      </c>
      <c r="R137" s="229">
        <f>Q137*H137</f>
        <v>1.2473500000000002</v>
      </c>
      <c r="S137" s="229">
        <v>0</v>
      </c>
      <c r="T137" s="230">
        <f>S137*H137</f>
        <v>0</v>
      </c>
      <c r="AR137" s="23" t="s">
        <v>130</v>
      </c>
      <c r="AT137" s="23" t="s">
        <v>210</v>
      </c>
      <c r="AU137" s="23" t="s">
        <v>84</v>
      </c>
      <c r="AY137" s="23" t="s">
        <v>128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24</v>
      </c>
      <c r="BK137" s="231">
        <f>ROUND(I137*H137,2)</f>
        <v>0</v>
      </c>
      <c r="BL137" s="23" t="s">
        <v>136</v>
      </c>
      <c r="BM137" s="23" t="s">
        <v>220</v>
      </c>
    </row>
    <row r="138" s="1" customFormat="1">
      <c r="B138" s="45"/>
      <c r="C138" s="73"/>
      <c r="D138" s="234" t="s">
        <v>214</v>
      </c>
      <c r="E138" s="73"/>
      <c r="F138" s="275" t="s">
        <v>215</v>
      </c>
      <c r="G138" s="73"/>
      <c r="H138" s="73"/>
      <c r="I138" s="190"/>
      <c r="J138" s="73"/>
      <c r="K138" s="73"/>
      <c r="L138" s="71"/>
      <c r="M138" s="276"/>
      <c r="N138" s="46"/>
      <c r="O138" s="46"/>
      <c r="P138" s="46"/>
      <c r="Q138" s="46"/>
      <c r="R138" s="46"/>
      <c r="S138" s="46"/>
      <c r="T138" s="94"/>
      <c r="AT138" s="23" t="s">
        <v>214</v>
      </c>
      <c r="AU138" s="23" t="s">
        <v>84</v>
      </c>
    </row>
    <row r="139" s="12" customFormat="1">
      <c r="B139" s="243"/>
      <c r="C139" s="244"/>
      <c r="D139" s="234" t="s">
        <v>138</v>
      </c>
      <c r="E139" s="245" t="s">
        <v>22</v>
      </c>
      <c r="F139" s="246" t="s">
        <v>221</v>
      </c>
      <c r="G139" s="244"/>
      <c r="H139" s="247">
        <v>9.5950000000000006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138</v>
      </c>
      <c r="AU139" s="253" t="s">
        <v>84</v>
      </c>
      <c r="AV139" s="12" t="s">
        <v>84</v>
      </c>
      <c r="AW139" s="12" t="s">
        <v>39</v>
      </c>
      <c r="AX139" s="12" t="s">
        <v>24</v>
      </c>
      <c r="AY139" s="253" t="s">
        <v>128</v>
      </c>
    </row>
    <row r="140" s="1" customFormat="1" ht="63.75" customHeight="1">
      <c r="B140" s="45"/>
      <c r="C140" s="220" t="s">
        <v>222</v>
      </c>
      <c r="D140" s="220" t="s">
        <v>131</v>
      </c>
      <c r="E140" s="221" t="s">
        <v>223</v>
      </c>
      <c r="F140" s="222" t="s">
        <v>224</v>
      </c>
      <c r="G140" s="223" t="s">
        <v>134</v>
      </c>
      <c r="H140" s="224">
        <v>9.5</v>
      </c>
      <c r="I140" s="225"/>
      <c r="J140" s="226">
        <f>ROUND(I140*H140,2)</f>
        <v>0</v>
      </c>
      <c r="K140" s="222" t="s">
        <v>135</v>
      </c>
      <c r="L140" s="71"/>
      <c r="M140" s="227" t="s">
        <v>22</v>
      </c>
      <c r="N140" s="228" t="s">
        <v>46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136</v>
      </c>
      <c r="AT140" s="23" t="s">
        <v>131</v>
      </c>
      <c r="AU140" s="23" t="s">
        <v>84</v>
      </c>
      <c r="AY140" s="23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24</v>
      </c>
      <c r="BK140" s="231">
        <f>ROUND(I140*H140,2)</f>
        <v>0</v>
      </c>
      <c r="BL140" s="23" t="s">
        <v>136</v>
      </c>
      <c r="BM140" s="23" t="s">
        <v>225</v>
      </c>
    </row>
    <row r="141" s="1" customFormat="1" ht="51" customHeight="1">
      <c r="B141" s="45"/>
      <c r="C141" s="220" t="s">
        <v>226</v>
      </c>
      <c r="D141" s="220" t="s">
        <v>131</v>
      </c>
      <c r="E141" s="221" t="s">
        <v>227</v>
      </c>
      <c r="F141" s="222" t="s">
        <v>228</v>
      </c>
      <c r="G141" s="223" t="s">
        <v>134</v>
      </c>
      <c r="H141" s="224">
        <v>97.5</v>
      </c>
      <c r="I141" s="225"/>
      <c r="J141" s="226">
        <f>ROUND(I141*H141,2)</f>
        <v>0</v>
      </c>
      <c r="K141" s="222" t="s">
        <v>135</v>
      </c>
      <c r="L141" s="71"/>
      <c r="M141" s="227" t="s">
        <v>22</v>
      </c>
      <c r="N141" s="228" t="s">
        <v>46</v>
      </c>
      <c r="O141" s="46"/>
      <c r="P141" s="229">
        <f>O141*H141</f>
        <v>0</v>
      </c>
      <c r="Q141" s="229">
        <v>0.10362</v>
      </c>
      <c r="R141" s="229">
        <f>Q141*H141</f>
        <v>10.10295</v>
      </c>
      <c r="S141" s="229">
        <v>0</v>
      </c>
      <c r="T141" s="230">
        <f>S141*H141</f>
        <v>0</v>
      </c>
      <c r="AR141" s="23" t="s">
        <v>136</v>
      </c>
      <c r="AT141" s="23" t="s">
        <v>131</v>
      </c>
      <c r="AU141" s="23" t="s">
        <v>84</v>
      </c>
      <c r="AY141" s="23" t="s">
        <v>128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24</v>
      </c>
      <c r="BK141" s="231">
        <f>ROUND(I141*H141,2)</f>
        <v>0</v>
      </c>
      <c r="BL141" s="23" t="s">
        <v>136</v>
      </c>
      <c r="BM141" s="23" t="s">
        <v>229</v>
      </c>
    </row>
    <row r="142" s="11" customFormat="1">
      <c r="B142" s="232"/>
      <c r="C142" s="233"/>
      <c r="D142" s="234" t="s">
        <v>138</v>
      </c>
      <c r="E142" s="235" t="s">
        <v>22</v>
      </c>
      <c r="F142" s="236" t="s">
        <v>230</v>
      </c>
      <c r="G142" s="233"/>
      <c r="H142" s="235" t="s">
        <v>22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138</v>
      </c>
      <c r="AU142" s="242" t="s">
        <v>84</v>
      </c>
      <c r="AV142" s="11" t="s">
        <v>24</v>
      </c>
      <c r="AW142" s="11" t="s">
        <v>39</v>
      </c>
      <c r="AX142" s="11" t="s">
        <v>75</v>
      </c>
      <c r="AY142" s="242" t="s">
        <v>128</v>
      </c>
    </row>
    <row r="143" s="12" customFormat="1">
      <c r="B143" s="243"/>
      <c r="C143" s="244"/>
      <c r="D143" s="234" t="s">
        <v>138</v>
      </c>
      <c r="E143" s="245" t="s">
        <v>22</v>
      </c>
      <c r="F143" s="246" t="s">
        <v>198</v>
      </c>
      <c r="G143" s="244"/>
      <c r="H143" s="247">
        <v>65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138</v>
      </c>
      <c r="AU143" s="253" t="s">
        <v>84</v>
      </c>
      <c r="AV143" s="12" t="s">
        <v>84</v>
      </c>
      <c r="AW143" s="12" t="s">
        <v>39</v>
      </c>
      <c r="AX143" s="12" t="s">
        <v>75</v>
      </c>
      <c r="AY143" s="253" t="s">
        <v>128</v>
      </c>
    </row>
    <row r="144" s="11" customFormat="1">
      <c r="B144" s="232"/>
      <c r="C144" s="233"/>
      <c r="D144" s="234" t="s">
        <v>138</v>
      </c>
      <c r="E144" s="235" t="s">
        <v>22</v>
      </c>
      <c r="F144" s="236" t="s">
        <v>199</v>
      </c>
      <c r="G144" s="233"/>
      <c r="H144" s="235" t="s">
        <v>22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138</v>
      </c>
      <c r="AU144" s="242" t="s">
        <v>84</v>
      </c>
      <c r="AV144" s="11" t="s">
        <v>24</v>
      </c>
      <c r="AW144" s="11" t="s">
        <v>39</v>
      </c>
      <c r="AX144" s="11" t="s">
        <v>75</v>
      </c>
      <c r="AY144" s="242" t="s">
        <v>128</v>
      </c>
    </row>
    <row r="145" s="12" customFormat="1">
      <c r="B145" s="243"/>
      <c r="C145" s="244"/>
      <c r="D145" s="234" t="s">
        <v>138</v>
      </c>
      <c r="E145" s="245" t="s">
        <v>22</v>
      </c>
      <c r="F145" s="246" t="s">
        <v>231</v>
      </c>
      <c r="G145" s="244"/>
      <c r="H145" s="247">
        <v>32.5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138</v>
      </c>
      <c r="AU145" s="253" t="s">
        <v>84</v>
      </c>
      <c r="AV145" s="12" t="s">
        <v>84</v>
      </c>
      <c r="AW145" s="12" t="s">
        <v>39</v>
      </c>
      <c r="AX145" s="12" t="s">
        <v>75</v>
      </c>
      <c r="AY145" s="253" t="s">
        <v>128</v>
      </c>
    </row>
    <row r="146" s="13" customFormat="1">
      <c r="B146" s="254"/>
      <c r="C146" s="255"/>
      <c r="D146" s="234" t="s">
        <v>138</v>
      </c>
      <c r="E146" s="256" t="s">
        <v>22</v>
      </c>
      <c r="F146" s="257" t="s">
        <v>189</v>
      </c>
      <c r="G146" s="255"/>
      <c r="H146" s="258">
        <v>97.5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138</v>
      </c>
      <c r="AU146" s="264" t="s">
        <v>84</v>
      </c>
      <c r="AV146" s="13" t="s">
        <v>136</v>
      </c>
      <c r="AW146" s="13" t="s">
        <v>39</v>
      </c>
      <c r="AX146" s="13" t="s">
        <v>24</v>
      </c>
      <c r="AY146" s="264" t="s">
        <v>128</v>
      </c>
    </row>
    <row r="147" s="1" customFormat="1" ht="25.5" customHeight="1">
      <c r="B147" s="45"/>
      <c r="C147" s="265" t="s">
        <v>171</v>
      </c>
      <c r="D147" s="265" t="s">
        <v>210</v>
      </c>
      <c r="E147" s="266" t="s">
        <v>232</v>
      </c>
      <c r="F147" s="267" t="s">
        <v>233</v>
      </c>
      <c r="G147" s="268" t="s">
        <v>134</v>
      </c>
      <c r="H147" s="269">
        <v>65.650000000000006</v>
      </c>
      <c r="I147" s="270"/>
      <c r="J147" s="271">
        <f>ROUND(I147*H147,2)</f>
        <v>0</v>
      </c>
      <c r="K147" s="267" t="s">
        <v>135</v>
      </c>
      <c r="L147" s="272"/>
      <c r="M147" s="273" t="s">
        <v>22</v>
      </c>
      <c r="N147" s="274" t="s">
        <v>46</v>
      </c>
      <c r="O147" s="46"/>
      <c r="P147" s="229">
        <f>O147*H147</f>
        <v>0</v>
      </c>
      <c r="Q147" s="229">
        <v>0.17999999999999999</v>
      </c>
      <c r="R147" s="229">
        <f>Q147*H147</f>
        <v>11.817</v>
      </c>
      <c r="S147" s="229">
        <v>0</v>
      </c>
      <c r="T147" s="230">
        <f>S147*H147</f>
        <v>0</v>
      </c>
      <c r="AR147" s="23" t="s">
        <v>130</v>
      </c>
      <c r="AT147" s="23" t="s">
        <v>210</v>
      </c>
      <c r="AU147" s="23" t="s">
        <v>84</v>
      </c>
      <c r="AY147" s="23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24</v>
      </c>
      <c r="BK147" s="231">
        <f>ROUND(I147*H147,2)</f>
        <v>0</v>
      </c>
      <c r="BL147" s="23" t="s">
        <v>136</v>
      </c>
      <c r="BM147" s="23" t="s">
        <v>234</v>
      </c>
    </row>
    <row r="148" s="1" customFormat="1">
      <c r="B148" s="45"/>
      <c r="C148" s="73"/>
      <c r="D148" s="234" t="s">
        <v>214</v>
      </c>
      <c r="E148" s="73"/>
      <c r="F148" s="275" t="s">
        <v>215</v>
      </c>
      <c r="G148" s="73"/>
      <c r="H148" s="73"/>
      <c r="I148" s="190"/>
      <c r="J148" s="73"/>
      <c r="K148" s="73"/>
      <c r="L148" s="71"/>
      <c r="M148" s="276"/>
      <c r="N148" s="46"/>
      <c r="O148" s="46"/>
      <c r="P148" s="46"/>
      <c r="Q148" s="46"/>
      <c r="R148" s="46"/>
      <c r="S148" s="46"/>
      <c r="T148" s="94"/>
      <c r="AT148" s="23" t="s">
        <v>214</v>
      </c>
      <c r="AU148" s="23" t="s">
        <v>84</v>
      </c>
    </row>
    <row r="149" s="12" customFormat="1">
      <c r="B149" s="243"/>
      <c r="C149" s="244"/>
      <c r="D149" s="234" t="s">
        <v>138</v>
      </c>
      <c r="E149" s="245" t="s">
        <v>22</v>
      </c>
      <c r="F149" s="246" t="s">
        <v>235</v>
      </c>
      <c r="G149" s="244"/>
      <c r="H149" s="247">
        <v>65.650000000000006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138</v>
      </c>
      <c r="AU149" s="253" t="s">
        <v>84</v>
      </c>
      <c r="AV149" s="12" t="s">
        <v>84</v>
      </c>
      <c r="AW149" s="12" t="s">
        <v>39</v>
      </c>
      <c r="AX149" s="12" t="s">
        <v>75</v>
      </c>
      <c r="AY149" s="253" t="s">
        <v>128</v>
      </c>
    </row>
    <row r="150" s="13" customFormat="1">
      <c r="B150" s="254"/>
      <c r="C150" s="255"/>
      <c r="D150" s="234" t="s">
        <v>138</v>
      </c>
      <c r="E150" s="256" t="s">
        <v>22</v>
      </c>
      <c r="F150" s="257" t="s">
        <v>189</v>
      </c>
      <c r="G150" s="255"/>
      <c r="H150" s="258">
        <v>65.650000000000006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138</v>
      </c>
      <c r="AU150" s="264" t="s">
        <v>84</v>
      </c>
      <c r="AV150" s="13" t="s">
        <v>136</v>
      </c>
      <c r="AW150" s="13" t="s">
        <v>39</v>
      </c>
      <c r="AX150" s="13" t="s">
        <v>24</v>
      </c>
      <c r="AY150" s="264" t="s">
        <v>128</v>
      </c>
    </row>
    <row r="151" s="1" customFormat="1" ht="16.5" customHeight="1">
      <c r="B151" s="45"/>
      <c r="C151" s="265" t="s">
        <v>236</v>
      </c>
      <c r="D151" s="265" t="s">
        <v>210</v>
      </c>
      <c r="E151" s="266" t="s">
        <v>237</v>
      </c>
      <c r="F151" s="267" t="s">
        <v>238</v>
      </c>
      <c r="G151" s="268" t="s">
        <v>134</v>
      </c>
      <c r="H151" s="269">
        <v>32.825000000000003</v>
      </c>
      <c r="I151" s="270"/>
      <c r="J151" s="271">
        <f>ROUND(I151*H151,2)</f>
        <v>0</v>
      </c>
      <c r="K151" s="267" t="s">
        <v>22</v>
      </c>
      <c r="L151" s="272"/>
      <c r="M151" s="273" t="s">
        <v>22</v>
      </c>
      <c r="N151" s="274" t="s">
        <v>46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130</v>
      </c>
      <c r="AT151" s="23" t="s">
        <v>210</v>
      </c>
      <c r="AU151" s="23" t="s">
        <v>84</v>
      </c>
      <c r="AY151" s="23" t="s">
        <v>128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24</v>
      </c>
      <c r="BK151" s="231">
        <f>ROUND(I151*H151,2)</f>
        <v>0</v>
      </c>
      <c r="BL151" s="23" t="s">
        <v>136</v>
      </c>
      <c r="BM151" s="23" t="s">
        <v>239</v>
      </c>
    </row>
    <row r="152" s="12" customFormat="1">
      <c r="B152" s="243"/>
      <c r="C152" s="244"/>
      <c r="D152" s="234" t="s">
        <v>138</v>
      </c>
      <c r="E152" s="245" t="s">
        <v>22</v>
      </c>
      <c r="F152" s="246" t="s">
        <v>240</v>
      </c>
      <c r="G152" s="244"/>
      <c r="H152" s="247">
        <v>32.825000000000003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138</v>
      </c>
      <c r="AU152" s="253" t="s">
        <v>84</v>
      </c>
      <c r="AV152" s="12" t="s">
        <v>84</v>
      </c>
      <c r="AW152" s="12" t="s">
        <v>39</v>
      </c>
      <c r="AX152" s="12" t="s">
        <v>24</v>
      </c>
      <c r="AY152" s="253" t="s">
        <v>128</v>
      </c>
    </row>
    <row r="153" s="1" customFormat="1" ht="63.75" customHeight="1">
      <c r="B153" s="45"/>
      <c r="C153" s="220" t="s">
        <v>241</v>
      </c>
      <c r="D153" s="220" t="s">
        <v>131</v>
      </c>
      <c r="E153" s="221" t="s">
        <v>242</v>
      </c>
      <c r="F153" s="222" t="s">
        <v>243</v>
      </c>
      <c r="G153" s="223" t="s">
        <v>134</v>
      </c>
      <c r="H153" s="224">
        <v>32.5</v>
      </c>
      <c r="I153" s="225"/>
      <c r="J153" s="226">
        <f>ROUND(I153*H153,2)</f>
        <v>0</v>
      </c>
      <c r="K153" s="222" t="s">
        <v>135</v>
      </c>
      <c r="L153" s="71"/>
      <c r="M153" s="227" t="s">
        <v>22</v>
      </c>
      <c r="N153" s="228" t="s">
        <v>46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136</v>
      </c>
      <c r="AT153" s="23" t="s">
        <v>131</v>
      </c>
      <c r="AU153" s="23" t="s">
        <v>84</v>
      </c>
      <c r="AY153" s="23" t="s">
        <v>128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24</v>
      </c>
      <c r="BK153" s="231">
        <f>ROUND(I153*H153,2)</f>
        <v>0</v>
      </c>
      <c r="BL153" s="23" t="s">
        <v>136</v>
      </c>
      <c r="BM153" s="23" t="s">
        <v>244</v>
      </c>
    </row>
    <row r="154" s="11" customFormat="1">
      <c r="B154" s="232"/>
      <c r="C154" s="233"/>
      <c r="D154" s="234" t="s">
        <v>138</v>
      </c>
      <c r="E154" s="235" t="s">
        <v>22</v>
      </c>
      <c r="F154" s="236" t="s">
        <v>245</v>
      </c>
      <c r="G154" s="233"/>
      <c r="H154" s="235" t="s">
        <v>22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138</v>
      </c>
      <c r="AU154" s="242" t="s">
        <v>84</v>
      </c>
      <c r="AV154" s="11" t="s">
        <v>24</v>
      </c>
      <c r="AW154" s="11" t="s">
        <v>39</v>
      </c>
      <c r="AX154" s="11" t="s">
        <v>75</v>
      </c>
      <c r="AY154" s="242" t="s">
        <v>128</v>
      </c>
    </row>
    <row r="155" s="12" customFormat="1">
      <c r="B155" s="243"/>
      <c r="C155" s="244"/>
      <c r="D155" s="234" t="s">
        <v>138</v>
      </c>
      <c r="E155" s="245" t="s">
        <v>22</v>
      </c>
      <c r="F155" s="246" t="s">
        <v>231</v>
      </c>
      <c r="G155" s="244"/>
      <c r="H155" s="247">
        <v>32.5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138</v>
      </c>
      <c r="AU155" s="253" t="s">
        <v>84</v>
      </c>
      <c r="AV155" s="12" t="s">
        <v>84</v>
      </c>
      <c r="AW155" s="12" t="s">
        <v>39</v>
      </c>
      <c r="AX155" s="12" t="s">
        <v>24</v>
      </c>
      <c r="AY155" s="253" t="s">
        <v>128</v>
      </c>
    </row>
    <row r="156" s="1" customFormat="1" ht="25.5" customHeight="1">
      <c r="B156" s="45"/>
      <c r="C156" s="220" t="s">
        <v>246</v>
      </c>
      <c r="D156" s="220" t="s">
        <v>131</v>
      </c>
      <c r="E156" s="221" t="s">
        <v>247</v>
      </c>
      <c r="F156" s="222" t="s">
        <v>248</v>
      </c>
      <c r="G156" s="223" t="s">
        <v>150</v>
      </c>
      <c r="H156" s="224">
        <v>46</v>
      </c>
      <c r="I156" s="225"/>
      <c r="J156" s="226">
        <f>ROUND(I156*H156,2)</f>
        <v>0</v>
      </c>
      <c r="K156" s="222" t="s">
        <v>135</v>
      </c>
      <c r="L156" s="71"/>
      <c r="M156" s="227" t="s">
        <v>22</v>
      </c>
      <c r="N156" s="228" t="s">
        <v>46</v>
      </c>
      <c r="O156" s="46"/>
      <c r="P156" s="229">
        <f>O156*H156</f>
        <v>0</v>
      </c>
      <c r="Q156" s="229">
        <v>0.0022399999999999998</v>
      </c>
      <c r="R156" s="229">
        <f>Q156*H156</f>
        <v>0.10303999999999999</v>
      </c>
      <c r="S156" s="229">
        <v>0</v>
      </c>
      <c r="T156" s="230">
        <f>S156*H156</f>
        <v>0</v>
      </c>
      <c r="AR156" s="23" t="s">
        <v>136</v>
      </c>
      <c r="AT156" s="23" t="s">
        <v>131</v>
      </c>
      <c r="AU156" s="23" t="s">
        <v>84</v>
      </c>
      <c r="AY156" s="23" t="s">
        <v>128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24</v>
      </c>
      <c r="BK156" s="231">
        <f>ROUND(I156*H156,2)</f>
        <v>0</v>
      </c>
      <c r="BL156" s="23" t="s">
        <v>136</v>
      </c>
      <c r="BM156" s="23" t="s">
        <v>249</v>
      </c>
    </row>
    <row r="157" s="10" customFormat="1" ht="29.88" customHeight="1">
      <c r="B157" s="204"/>
      <c r="C157" s="205"/>
      <c r="D157" s="206" t="s">
        <v>74</v>
      </c>
      <c r="E157" s="218" t="s">
        <v>141</v>
      </c>
      <c r="F157" s="218" t="s">
        <v>250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SUM(P158:P188)</f>
        <v>0</v>
      </c>
      <c r="Q157" s="212"/>
      <c r="R157" s="213">
        <f>SUM(R158:R188)</f>
        <v>72.437380919999995</v>
      </c>
      <c r="S157" s="212"/>
      <c r="T157" s="214">
        <f>SUM(T158:T188)</f>
        <v>0</v>
      </c>
      <c r="AR157" s="215" t="s">
        <v>24</v>
      </c>
      <c r="AT157" s="216" t="s">
        <v>74</v>
      </c>
      <c r="AU157" s="216" t="s">
        <v>24</v>
      </c>
      <c r="AY157" s="215" t="s">
        <v>128</v>
      </c>
      <c r="BK157" s="217">
        <f>SUM(BK158:BK188)</f>
        <v>0</v>
      </c>
    </row>
    <row r="158" s="1" customFormat="1" ht="38.25" customHeight="1">
      <c r="B158" s="45"/>
      <c r="C158" s="220" t="s">
        <v>251</v>
      </c>
      <c r="D158" s="220" t="s">
        <v>131</v>
      </c>
      <c r="E158" s="221" t="s">
        <v>252</v>
      </c>
      <c r="F158" s="222" t="s">
        <v>253</v>
      </c>
      <c r="G158" s="223" t="s">
        <v>150</v>
      </c>
      <c r="H158" s="224">
        <v>255</v>
      </c>
      <c r="I158" s="225"/>
      <c r="J158" s="226">
        <f>ROUND(I158*H158,2)</f>
        <v>0</v>
      </c>
      <c r="K158" s="222" t="s">
        <v>135</v>
      </c>
      <c r="L158" s="71"/>
      <c r="M158" s="227" t="s">
        <v>22</v>
      </c>
      <c r="N158" s="228" t="s">
        <v>46</v>
      </c>
      <c r="O158" s="46"/>
      <c r="P158" s="229">
        <f>O158*H158</f>
        <v>0</v>
      </c>
      <c r="Q158" s="229">
        <v>0.16849</v>
      </c>
      <c r="R158" s="229">
        <f>Q158*H158</f>
        <v>42.964950000000002</v>
      </c>
      <c r="S158" s="229">
        <v>0</v>
      </c>
      <c r="T158" s="230">
        <f>S158*H158</f>
        <v>0</v>
      </c>
      <c r="AR158" s="23" t="s">
        <v>136</v>
      </c>
      <c r="AT158" s="23" t="s">
        <v>131</v>
      </c>
      <c r="AU158" s="23" t="s">
        <v>84</v>
      </c>
      <c r="AY158" s="23" t="s">
        <v>128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24</v>
      </c>
      <c r="BK158" s="231">
        <f>ROUND(I158*H158,2)</f>
        <v>0</v>
      </c>
      <c r="BL158" s="23" t="s">
        <v>136</v>
      </c>
      <c r="BM158" s="23" t="s">
        <v>254</v>
      </c>
    </row>
    <row r="159" s="11" customFormat="1">
      <c r="B159" s="232"/>
      <c r="C159" s="233"/>
      <c r="D159" s="234" t="s">
        <v>138</v>
      </c>
      <c r="E159" s="235" t="s">
        <v>22</v>
      </c>
      <c r="F159" s="236" t="s">
        <v>255</v>
      </c>
      <c r="G159" s="233"/>
      <c r="H159" s="235" t="s">
        <v>22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138</v>
      </c>
      <c r="AU159" s="242" t="s">
        <v>84</v>
      </c>
      <c r="AV159" s="11" t="s">
        <v>24</v>
      </c>
      <c r="AW159" s="11" t="s">
        <v>39</v>
      </c>
      <c r="AX159" s="11" t="s">
        <v>75</v>
      </c>
      <c r="AY159" s="242" t="s">
        <v>128</v>
      </c>
    </row>
    <row r="160" s="12" customFormat="1">
      <c r="B160" s="243"/>
      <c r="C160" s="244"/>
      <c r="D160" s="234" t="s">
        <v>138</v>
      </c>
      <c r="E160" s="245" t="s">
        <v>22</v>
      </c>
      <c r="F160" s="246" t="s">
        <v>153</v>
      </c>
      <c r="G160" s="244"/>
      <c r="H160" s="247">
        <v>255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138</v>
      </c>
      <c r="AU160" s="253" t="s">
        <v>84</v>
      </c>
      <c r="AV160" s="12" t="s">
        <v>84</v>
      </c>
      <c r="AW160" s="12" t="s">
        <v>39</v>
      </c>
      <c r="AX160" s="12" t="s">
        <v>24</v>
      </c>
      <c r="AY160" s="253" t="s">
        <v>128</v>
      </c>
    </row>
    <row r="161" s="1" customFormat="1" ht="38.25" customHeight="1">
      <c r="B161" s="45"/>
      <c r="C161" s="265" t="s">
        <v>256</v>
      </c>
      <c r="D161" s="265" t="s">
        <v>210</v>
      </c>
      <c r="E161" s="266" t="s">
        <v>257</v>
      </c>
      <c r="F161" s="267" t="s">
        <v>258</v>
      </c>
      <c r="G161" s="268" t="s">
        <v>150</v>
      </c>
      <c r="H161" s="269">
        <v>35</v>
      </c>
      <c r="I161" s="270"/>
      <c r="J161" s="271">
        <f>ROUND(I161*H161,2)</f>
        <v>0</v>
      </c>
      <c r="K161" s="267" t="s">
        <v>135</v>
      </c>
      <c r="L161" s="272"/>
      <c r="M161" s="273" t="s">
        <v>22</v>
      </c>
      <c r="N161" s="274" t="s">
        <v>46</v>
      </c>
      <c r="O161" s="46"/>
      <c r="P161" s="229">
        <f>O161*H161</f>
        <v>0</v>
      </c>
      <c r="Q161" s="229">
        <v>0.125</v>
      </c>
      <c r="R161" s="229">
        <f>Q161*H161</f>
        <v>4.375</v>
      </c>
      <c r="S161" s="229">
        <v>0</v>
      </c>
      <c r="T161" s="230">
        <f>S161*H161</f>
        <v>0</v>
      </c>
      <c r="AR161" s="23" t="s">
        <v>130</v>
      </c>
      <c r="AT161" s="23" t="s">
        <v>210</v>
      </c>
      <c r="AU161" s="23" t="s">
        <v>84</v>
      </c>
      <c r="AY161" s="23" t="s">
        <v>128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24</v>
      </c>
      <c r="BK161" s="231">
        <f>ROUND(I161*H161,2)</f>
        <v>0</v>
      </c>
      <c r="BL161" s="23" t="s">
        <v>136</v>
      </c>
      <c r="BM161" s="23" t="s">
        <v>259</v>
      </c>
    </row>
    <row r="162" s="11" customFormat="1">
      <c r="B162" s="232"/>
      <c r="C162" s="233"/>
      <c r="D162" s="234" t="s">
        <v>138</v>
      </c>
      <c r="E162" s="235" t="s">
        <v>22</v>
      </c>
      <c r="F162" s="236" t="s">
        <v>260</v>
      </c>
      <c r="G162" s="233"/>
      <c r="H162" s="235" t="s">
        <v>22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138</v>
      </c>
      <c r="AU162" s="242" t="s">
        <v>84</v>
      </c>
      <c r="AV162" s="11" t="s">
        <v>24</v>
      </c>
      <c r="AW162" s="11" t="s">
        <v>39</v>
      </c>
      <c r="AX162" s="11" t="s">
        <v>75</v>
      </c>
      <c r="AY162" s="242" t="s">
        <v>128</v>
      </c>
    </row>
    <row r="163" s="11" customFormat="1">
      <c r="B163" s="232"/>
      <c r="C163" s="233"/>
      <c r="D163" s="234" t="s">
        <v>138</v>
      </c>
      <c r="E163" s="235" t="s">
        <v>22</v>
      </c>
      <c r="F163" s="236" t="s">
        <v>261</v>
      </c>
      <c r="G163" s="233"/>
      <c r="H163" s="235" t="s">
        <v>22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138</v>
      </c>
      <c r="AU163" s="242" t="s">
        <v>84</v>
      </c>
      <c r="AV163" s="11" t="s">
        <v>24</v>
      </c>
      <c r="AW163" s="11" t="s">
        <v>39</v>
      </c>
      <c r="AX163" s="11" t="s">
        <v>75</v>
      </c>
      <c r="AY163" s="242" t="s">
        <v>128</v>
      </c>
    </row>
    <row r="164" s="12" customFormat="1">
      <c r="B164" s="243"/>
      <c r="C164" s="244"/>
      <c r="D164" s="234" t="s">
        <v>138</v>
      </c>
      <c r="E164" s="245" t="s">
        <v>22</v>
      </c>
      <c r="F164" s="246" t="s">
        <v>10</v>
      </c>
      <c r="G164" s="244"/>
      <c r="H164" s="247">
        <v>15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138</v>
      </c>
      <c r="AU164" s="253" t="s">
        <v>84</v>
      </c>
      <c r="AV164" s="12" t="s">
        <v>84</v>
      </c>
      <c r="AW164" s="12" t="s">
        <v>39</v>
      </c>
      <c r="AX164" s="12" t="s">
        <v>75</v>
      </c>
      <c r="AY164" s="253" t="s">
        <v>128</v>
      </c>
    </row>
    <row r="165" s="11" customFormat="1">
      <c r="B165" s="232"/>
      <c r="C165" s="233"/>
      <c r="D165" s="234" t="s">
        <v>138</v>
      </c>
      <c r="E165" s="235" t="s">
        <v>22</v>
      </c>
      <c r="F165" s="236" t="s">
        <v>262</v>
      </c>
      <c r="G165" s="233"/>
      <c r="H165" s="235" t="s">
        <v>22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138</v>
      </c>
      <c r="AU165" s="242" t="s">
        <v>84</v>
      </c>
      <c r="AV165" s="11" t="s">
        <v>24</v>
      </c>
      <c r="AW165" s="11" t="s">
        <v>39</v>
      </c>
      <c r="AX165" s="11" t="s">
        <v>75</v>
      </c>
      <c r="AY165" s="242" t="s">
        <v>128</v>
      </c>
    </row>
    <row r="166" s="11" customFormat="1">
      <c r="B166" s="232"/>
      <c r="C166" s="233"/>
      <c r="D166" s="234" t="s">
        <v>138</v>
      </c>
      <c r="E166" s="235" t="s">
        <v>22</v>
      </c>
      <c r="F166" s="236" t="s">
        <v>263</v>
      </c>
      <c r="G166" s="233"/>
      <c r="H166" s="235" t="s">
        <v>22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138</v>
      </c>
      <c r="AU166" s="242" t="s">
        <v>84</v>
      </c>
      <c r="AV166" s="11" t="s">
        <v>24</v>
      </c>
      <c r="AW166" s="11" t="s">
        <v>39</v>
      </c>
      <c r="AX166" s="11" t="s">
        <v>75</v>
      </c>
      <c r="AY166" s="242" t="s">
        <v>128</v>
      </c>
    </row>
    <row r="167" s="12" customFormat="1">
      <c r="B167" s="243"/>
      <c r="C167" s="244"/>
      <c r="D167" s="234" t="s">
        <v>138</v>
      </c>
      <c r="E167" s="245" t="s">
        <v>22</v>
      </c>
      <c r="F167" s="246" t="s">
        <v>264</v>
      </c>
      <c r="G167" s="244"/>
      <c r="H167" s="247">
        <v>20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138</v>
      </c>
      <c r="AU167" s="253" t="s">
        <v>84</v>
      </c>
      <c r="AV167" s="12" t="s">
        <v>84</v>
      </c>
      <c r="AW167" s="12" t="s">
        <v>39</v>
      </c>
      <c r="AX167" s="12" t="s">
        <v>75</v>
      </c>
      <c r="AY167" s="253" t="s">
        <v>128</v>
      </c>
    </row>
    <row r="168" s="13" customFormat="1">
      <c r="B168" s="254"/>
      <c r="C168" s="255"/>
      <c r="D168" s="234" t="s">
        <v>138</v>
      </c>
      <c r="E168" s="256" t="s">
        <v>22</v>
      </c>
      <c r="F168" s="257" t="s">
        <v>189</v>
      </c>
      <c r="G168" s="255"/>
      <c r="H168" s="258">
        <v>35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138</v>
      </c>
      <c r="AU168" s="264" t="s">
        <v>84</v>
      </c>
      <c r="AV168" s="13" t="s">
        <v>136</v>
      </c>
      <c r="AW168" s="13" t="s">
        <v>39</v>
      </c>
      <c r="AX168" s="13" t="s">
        <v>24</v>
      </c>
      <c r="AY168" s="264" t="s">
        <v>128</v>
      </c>
    </row>
    <row r="169" s="1" customFormat="1" ht="38.25" customHeight="1">
      <c r="B169" s="45"/>
      <c r="C169" s="220" t="s">
        <v>265</v>
      </c>
      <c r="D169" s="220" t="s">
        <v>131</v>
      </c>
      <c r="E169" s="221" t="s">
        <v>266</v>
      </c>
      <c r="F169" s="222" t="s">
        <v>267</v>
      </c>
      <c r="G169" s="223" t="s">
        <v>150</v>
      </c>
      <c r="H169" s="224">
        <v>49.5</v>
      </c>
      <c r="I169" s="225"/>
      <c r="J169" s="226">
        <f>ROUND(I169*H169,2)</f>
        <v>0</v>
      </c>
      <c r="K169" s="222" t="s">
        <v>135</v>
      </c>
      <c r="L169" s="71"/>
      <c r="M169" s="227" t="s">
        <v>22</v>
      </c>
      <c r="N169" s="228" t="s">
        <v>46</v>
      </c>
      <c r="O169" s="46"/>
      <c r="P169" s="229">
        <f>O169*H169</f>
        <v>0</v>
      </c>
      <c r="Q169" s="229">
        <v>0.10095</v>
      </c>
      <c r="R169" s="229">
        <f>Q169*H169</f>
        <v>4.9970249999999998</v>
      </c>
      <c r="S169" s="229">
        <v>0</v>
      </c>
      <c r="T169" s="230">
        <f>S169*H169</f>
        <v>0</v>
      </c>
      <c r="AR169" s="23" t="s">
        <v>136</v>
      </c>
      <c r="AT169" s="23" t="s">
        <v>131</v>
      </c>
      <c r="AU169" s="23" t="s">
        <v>84</v>
      </c>
      <c r="AY169" s="23" t="s">
        <v>128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24</v>
      </c>
      <c r="BK169" s="231">
        <f>ROUND(I169*H169,2)</f>
        <v>0</v>
      </c>
      <c r="BL169" s="23" t="s">
        <v>136</v>
      </c>
      <c r="BM169" s="23" t="s">
        <v>268</v>
      </c>
    </row>
    <row r="170" s="11" customFormat="1">
      <c r="B170" s="232"/>
      <c r="C170" s="233"/>
      <c r="D170" s="234" t="s">
        <v>138</v>
      </c>
      <c r="E170" s="235" t="s">
        <v>22</v>
      </c>
      <c r="F170" s="236" t="s">
        <v>269</v>
      </c>
      <c r="G170" s="233"/>
      <c r="H170" s="235" t="s">
        <v>22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138</v>
      </c>
      <c r="AU170" s="242" t="s">
        <v>84</v>
      </c>
      <c r="AV170" s="11" t="s">
        <v>24</v>
      </c>
      <c r="AW170" s="11" t="s">
        <v>39</v>
      </c>
      <c r="AX170" s="11" t="s">
        <v>75</v>
      </c>
      <c r="AY170" s="242" t="s">
        <v>128</v>
      </c>
    </row>
    <row r="171" s="12" customFormat="1">
      <c r="B171" s="243"/>
      <c r="C171" s="244"/>
      <c r="D171" s="234" t="s">
        <v>138</v>
      </c>
      <c r="E171" s="245" t="s">
        <v>22</v>
      </c>
      <c r="F171" s="246" t="s">
        <v>270</v>
      </c>
      <c r="G171" s="244"/>
      <c r="H171" s="247">
        <v>23.199999999999999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138</v>
      </c>
      <c r="AU171" s="253" t="s">
        <v>84</v>
      </c>
      <c r="AV171" s="12" t="s">
        <v>84</v>
      </c>
      <c r="AW171" s="12" t="s">
        <v>39</v>
      </c>
      <c r="AX171" s="12" t="s">
        <v>75</v>
      </c>
      <c r="AY171" s="253" t="s">
        <v>128</v>
      </c>
    </row>
    <row r="172" s="11" customFormat="1">
      <c r="B172" s="232"/>
      <c r="C172" s="233"/>
      <c r="D172" s="234" t="s">
        <v>138</v>
      </c>
      <c r="E172" s="235" t="s">
        <v>22</v>
      </c>
      <c r="F172" s="236" t="s">
        <v>271</v>
      </c>
      <c r="G172" s="233"/>
      <c r="H172" s="235" t="s">
        <v>22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138</v>
      </c>
      <c r="AU172" s="242" t="s">
        <v>84</v>
      </c>
      <c r="AV172" s="11" t="s">
        <v>24</v>
      </c>
      <c r="AW172" s="11" t="s">
        <v>39</v>
      </c>
      <c r="AX172" s="11" t="s">
        <v>75</v>
      </c>
      <c r="AY172" s="242" t="s">
        <v>128</v>
      </c>
    </row>
    <row r="173" s="12" customFormat="1">
      <c r="B173" s="243"/>
      <c r="C173" s="244"/>
      <c r="D173" s="234" t="s">
        <v>138</v>
      </c>
      <c r="E173" s="245" t="s">
        <v>22</v>
      </c>
      <c r="F173" s="246" t="s">
        <v>272</v>
      </c>
      <c r="G173" s="244"/>
      <c r="H173" s="247">
        <v>21.300000000000001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138</v>
      </c>
      <c r="AU173" s="253" t="s">
        <v>84</v>
      </c>
      <c r="AV173" s="12" t="s">
        <v>84</v>
      </c>
      <c r="AW173" s="12" t="s">
        <v>39</v>
      </c>
      <c r="AX173" s="12" t="s">
        <v>75</v>
      </c>
      <c r="AY173" s="253" t="s">
        <v>128</v>
      </c>
    </row>
    <row r="174" s="11" customFormat="1">
      <c r="B174" s="232"/>
      <c r="C174" s="233"/>
      <c r="D174" s="234" t="s">
        <v>138</v>
      </c>
      <c r="E174" s="235" t="s">
        <v>22</v>
      </c>
      <c r="F174" s="236" t="s">
        <v>273</v>
      </c>
      <c r="G174" s="233"/>
      <c r="H174" s="235" t="s">
        <v>22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138</v>
      </c>
      <c r="AU174" s="242" t="s">
        <v>84</v>
      </c>
      <c r="AV174" s="11" t="s">
        <v>24</v>
      </c>
      <c r="AW174" s="11" t="s">
        <v>39</v>
      </c>
      <c r="AX174" s="11" t="s">
        <v>75</v>
      </c>
      <c r="AY174" s="242" t="s">
        <v>128</v>
      </c>
    </row>
    <row r="175" s="12" customFormat="1">
      <c r="B175" s="243"/>
      <c r="C175" s="244"/>
      <c r="D175" s="234" t="s">
        <v>138</v>
      </c>
      <c r="E175" s="245" t="s">
        <v>22</v>
      </c>
      <c r="F175" s="246" t="s">
        <v>274</v>
      </c>
      <c r="G175" s="244"/>
      <c r="H175" s="247">
        <v>5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138</v>
      </c>
      <c r="AU175" s="253" t="s">
        <v>84</v>
      </c>
      <c r="AV175" s="12" t="s">
        <v>84</v>
      </c>
      <c r="AW175" s="12" t="s">
        <v>39</v>
      </c>
      <c r="AX175" s="12" t="s">
        <v>75</v>
      </c>
      <c r="AY175" s="253" t="s">
        <v>128</v>
      </c>
    </row>
    <row r="176" s="13" customFormat="1">
      <c r="B176" s="254"/>
      <c r="C176" s="255"/>
      <c r="D176" s="234" t="s">
        <v>138</v>
      </c>
      <c r="E176" s="256" t="s">
        <v>22</v>
      </c>
      <c r="F176" s="257" t="s">
        <v>189</v>
      </c>
      <c r="G176" s="255"/>
      <c r="H176" s="258">
        <v>49.5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138</v>
      </c>
      <c r="AU176" s="264" t="s">
        <v>84</v>
      </c>
      <c r="AV176" s="13" t="s">
        <v>136</v>
      </c>
      <c r="AW176" s="13" t="s">
        <v>39</v>
      </c>
      <c r="AX176" s="13" t="s">
        <v>24</v>
      </c>
      <c r="AY176" s="264" t="s">
        <v>128</v>
      </c>
    </row>
    <row r="177" s="1" customFormat="1" ht="25.5" customHeight="1">
      <c r="B177" s="45"/>
      <c r="C177" s="265" t="s">
        <v>275</v>
      </c>
      <c r="D177" s="265" t="s">
        <v>210</v>
      </c>
      <c r="E177" s="266" t="s">
        <v>276</v>
      </c>
      <c r="F177" s="267" t="s">
        <v>277</v>
      </c>
      <c r="G177" s="268" t="s">
        <v>278</v>
      </c>
      <c r="H177" s="269">
        <v>99.989999999999995</v>
      </c>
      <c r="I177" s="270"/>
      <c r="J177" s="271">
        <f>ROUND(I177*H177,2)</f>
        <v>0</v>
      </c>
      <c r="K177" s="267" t="s">
        <v>135</v>
      </c>
      <c r="L177" s="272"/>
      <c r="M177" s="273" t="s">
        <v>22</v>
      </c>
      <c r="N177" s="274" t="s">
        <v>46</v>
      </c>
      <c r="O177" s="46"/>
      <c r="P177" s="229">
        <f>O177*H177</f>
        <v>0</v>
      </c>
      <c r="Q177" s="229">
        <v>0.014</v>
      </c>
      <c r="R177" s="229">
        <f>Q177*H177</f>
        <v>1.3998599999999999</v>
      </c>
      <c r="S177" s="229">
        <v>0</v>
      </c>
      <c r="T177" s="230">
        <f>S177*H177</f>
        <v>0</v>
      </c>
      <c r="AR177" s="23" t="s">
        <v>130</v>
      </c>
      <c r="AT177" s="23" t="s">
        <v>210</v>
      </c>
      <c r="AU177" s="23" t="s">
        <v>84</v>
      </c>
      <c r="AY177" s="23" t="s">
        <v>128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24</v>
      </c>
      <c r="BK177" s="231">
        <f>ROUND(I177*H177,2)</f>
        <v>0</v>
      </c>
      <c r="BL177" s="23" t="s">
        <v>136</v>
      </c>
      <c r="BM177" s="23" t="s">
        <v>279</v>
      </c>
    </row>
    <row r="178" s="12" customFormat="1">
      <c r="B178" s="243"/>
      <c r="C178" s="244"/>
      <c r="D178" s="234" t="s">
        <v>138</v>
      </c>
      <c r="E178" s="245" t="s">
        <v>22</v>
      </c>
      <c r="F178" s="246" t="s">
        <v>280</v>
      </c>
      <c r="G178" s="244"/>
      <c r="H178" s="247">
        <v>99.989999999999995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138</v>
      </c>
      <c r="AU178" s="253" t="s">
        <v>84</v>
      </c>
      <c r="AV178" s="12" t="s">
        <v>84</v>
      </c>
      <c r="AW178" s="12" t="s">
        <v>39</v>
      </c>
      <c r="AX178" s="12" t="s">
        <v>24</v>
      </c>
      <c r="AY178" s="253" t="s">
        <v>128</v>
      </c>
    </row>
    <row r="179" s="1" customFormat="1" ht="25.5" customHeight="1">
      <c r="B179" s="45"/>
      <c r="C179" s="220" t="s">
        <v>281</v>
      </c>
      <c r="D179" s="220" t="s">
        <v>131</v>
      </c>
      <c r="E179" s="221" t="s">
        <v>282</v>
      </c>
      <c r="F179" s="222" t="s">
        <v>283</v>
      </c>
      <c r="G179" s="223" t="s">
        <v>157</v>
      </c>
      <c r="H179" s="224">
        <v>8.2880000000000003</v>
      </c>
      <c r="I179" s="225"/>
      <c r="J179" s="226">
        <f>ROUND(I179*H179,2)</f>
        <v>0</v>
      </c>
      <c r="K179" s="222" t="s">
        <v>135</v>
      </c>
      <c r="L179" s="71"/>
      <c r="M179" s="227" t="s">
        <v>22</v>
      </c>
      <c r="N179" s="228" t="s">
        <v>46</v>
      </c>
      <c r="O179" s="46"/>
      <c r="P179" s="229">
        <f>O179*H179</f>
        <v>0</v>
      </c>
      <c r="Q179" s="229">
        <v>2.2563399999999998</v>
      </c>
      <c r="R179" s="229">
        <f>Q179*H179</f>
        <v>18.70054592</v>
      </c>
      <c r="S179" s="229">
        <v>0</v>
      </c>
      <c r="T179" s="230">
        <f>S179*H179</f>
        <v>0</v>
      </c>
      <c r="AR179" s="23" t="s">
        <v>136</v>
      </c>
      <c r="AT179" s="23" t="s">
        <v>131</v>
      </c>
      <c r="AU179" s="23" t="s">
        <v>84</v>
      </c>
      <c r="AY179" s="23" t="s">
        <v>128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24</v>
      </c>
      <c r="BK179" s="231">
        <f>ROUND(I179*H179,2)</f>
        <v>0</v>
      </c>
      <c r="BL179" s="23" t="s">
        <v>136</v>
      </c>
      <c r="BM179" s="23" t="s">
        <v>284</v>
      </c>
    </row>
    <row r="180" s="11" customFormat="1">
      <c r="B180" s="232"/>
      <c r="C180" s="233"/>
      <c r="D180" s="234" t="s">
        <v>138</v>
      </c>
      <c r="E180" s="235" t="s">
        <v>22</v>
      </c>
      <c r="F180" s="236" t="s">
        <v>285</v>
      </c>
      <c r="G180" s="233"/>
      <c r="H180" s="235" t="s">
        <v>22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138</v>
      </c>
      <c r="AU180" s="242" t="s">
        <v>84</v>
      </c>
      <c r="AV180" s="11" t="s">
        <v>24</v>
      </c>
      <c r="AW180" s="11" t="s">
        <v>39</v>
      </c>
      <c r="AX180" s="11" t="s">
        <v>75</v>
      </c>
      <c r="AY180" s="242" t="s">
        <v>128</v>
      </c>
    </row>
    <row r="181" s="12" customFormat="1">
      <c r="B181" s="243"/>
      <c r="C181" s="244"/>
      <c r="D181" s="234" t="s">
        <v>138</v>
      </c>
      <c r="E181" s="245" t="s">
        <v>22</v>
      </c>
      <c r="F181" s="246" t="s">
        <v>286</v>
      </c>
      <c r="G181" s="244"/>
      <c r="H181" s="247">
        <v>8.2880000000000003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138</v>
      </c>
      <c r="AU181" s="253" t="s">
        <v>84</v>
      </c>
      <c r="AV181" s="12" t="s">
        <v>84</v>
      </c>
      <c r="AW181" s="12" t="s">
        <v>39</v>
      </c>
      <c r="AX181" s="12" t="s">
        <v>24</v>
      </c>
      <c r="AY181" s="253" t="s">
        <v>128</v>
      </c>
    </row>
    <row r="182" s="1" customFormat="1" ht="25.5" customHeight="1">
      <c r="B182" s="45"/>
      <c r="C182" s="220" t="s">
        <v>287</v>
      </c>
      <c r="D182" s="220" t="s">
        <v>131</v>
      </c>
      <c r="E182" s="221" t="s">
        <v>288</v>
      </c>
      <c r="F182" s="222" t="s">
        <v>289</v>
      </c>
      <c r="G182" s="223" t="s">
        <v>150</v>
      </c>
      <c r="H182" s="224">
        <v>46</v>
      </c>
      <c r="I182" s="225"/>
      <c r="J182" s="226">
        <f>ROUND(I182*H182,2)</f>
        <v>0</v>
      </c>
      <c r="K182" s="222" t="s">
        <v>135</v>
      </c>
      <c r="L182" s="71"/>
      <c r="M182" s="227" t="s">
        <v>22</v>
      </c>
      <c r="N182" s="228" t="s">
        <v>46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136</v>
      </c>
      <c r="AT182" s="23" t="s">
        <v>131</v>
      </c>
      <c r="AU182" s="23" t="s">
        <v>84</v>
      </c>
      <c r="AY182" s="23" t="s">
        <v>128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24</v>
      </c>
      <c r="BK182" s="231">
        <f>ROUND(I182*H182,2)</f>
        <v>0</v>
      </c>
      <c r="BL182" s="23" t="s">
        <v>136</v>
      </c>
      <c r="BM182" s="23" t="s">
        <v>290</v>
      </c>
    </row>
    <row r="183" s="11" customFormat="1">
      <c r="B183" s="232"/>
      <c r="C183" s="233"/>
      <c r="D183" s="234" t="s">
        <v>138</v>
      </c>
      <c r="E183" s="235" t="s">
        <v>22</v>
      </c>
      <c r="F183" s="236" t="s">
        <v>291</v>
      </c>
      <c r="G183" s="233"/>
      <c r="H183" s="235" t="s">
        <v>22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138</v>
      </c>
      <c r="AU183" s="242" t="s">
        <v>84</v>
      </c>
      <c r="AV183" s="11" t="s">
        <v>24</v>
      </c>
      <c r="AW183" s="11" t="s">
        <v>39</v>
      </c>
      <c r="AX183" s="11" t="s">
        <v>75</v>
      </c>
      <c r="AY183" s="242" t="s">
        <v>128</v>
      </c>
    </row>
    <row r="184" s="12" customFormat="1">
      <c r="B184" s="243"/>
      <c r="C184" s="244"/>
      <c r="D184" s="234" t="s">
        <v>138</v>
      </c>
      <c r="E184" s="245" t="s">
        <v>22</v>
      </c>
      <c r="F184" s="246" t="s">
        <v>292</v>
      </c>
      <c r="G184" s="244"/>
      <c r="H184" s="247">
        <v>16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138</v>
      </c>
      <c r="AU184" s="253" t="s">
        <v>84</v>
      </c>
      <c r="AV184" s="12" t="s">
        <v>84</v>
      </c>
      <c r="AW184" s="12" t="s">
        <v>39</v>
      </c>
      <c r="AX184" s="12" t="s">
        <v>75</v>
      </c>
      <c r="AY184" s="253" t="s">
        <v>128</v>
      </c>
    </row>
    <row r="185" s="11" customFormat="1">
      <c r="B185" s="232"/>
      <c r="C185" s="233"/>
      <c r="D185" s="234" t="s">
        <v>138</v>
      </c>
      <c r="E185" s="235" t="s">
        <v>22</v>
      </c>
      <c r="F185" s="236" t="s">
        <v>293</v>
      </c>
      <c r="G185" s="233"/>
      <c r="H185" s="235" t="s">
        <v>22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138</v>
      </c>
      <c r="AU185" s="242" t="s">
        <v>84</v>
      </c>
      <c r="AV185" s="11" t="s">
        <v>24</v>
      </c>
      <c r="AW185" s="11" t="s">
        <v>39</v>
      </c>
      <c r="AX185" s="11" t="s">
        <v>75</v>
      </c>
      <c r="AY185" s="242" t="s">
        <v>128</v>
      </c>
    </row>
    <row r="186" s="12" customFormat="1">
      <c r="B186" s="243"/>
      <c r="C186" s="244"/>
      <c r="D186" s="234" t="s">
        <v>138</v>
      </c>
      <c r="E186" s="245" t="s">
        <v>22</v>
      </c>
      <c r="F186" s="246" t="s">
        <v>294</v>
      </c>
      <c r="G186" s="244"/>
      <c r="H186" s="247">
        <v>30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138</v>
      </c>
      <c r="AU186" s="253" t="s">
        <v>84</v>
      </c>
      <c r="AV186" s="12" t="s">
        <v>84</v>
      </c>
      <c r="AW186" s="12" t="s">
        <v>39</v>
      </c>
      <c r="AX186" s="12" t="s">
        <v>75</v>
      </c>
      <c r="AY186" s="253" t="s">
        <v>128</v>
      </c>
    </row>
    <row r="187" s="13" customFormat="1">
      <c r="B187" s="254"/>
      <c r="C187" s="255"/>
      <c r="D187" s="234" t="s">
        <v>138</v>
      </c>
      <c r="E187" s="256" t="s">
        <v>22</v>
      </c>
      <c r="F187" s="257" t="s">
        <v>189</v>
      </c>
      <c r="G187" s="255"/>
      <c r="H187" s="258">
        <v>46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138</v>
      </c>
      <c r="AU187" s="264" t="s">
        <v>84</v>
      </c>
      <c r="AV187" s="13" t="s">
        <v>136</v>
      </c>
      <c r="AW187" s="13" t="s">
        <v>39</v>
      </c>
      <c r="AX187" s="13" t="s">
        <v>24</v>
      </c>
      <c r="AY187" s="264" t="s">
        <v>128</v>
      </c>
    </row>
    <row r="188" s="1" customFormat="1" ht="51" customHeight="1">
      <c r="B188" s="45"/>
      <c r="C188" s="220" t="s">
        <v>295</v>
      </c>
      <c r="D188" s="220" t="s">
        <v>131</v>
      </c>
      <c r="E188" s="221" t="s">
        <v>296</v>
      </c>
      <c r="F188" s="222" t="s">
        <v>297</v>
      </c>
      <c r="G188" s="223" t="s">
        <v>150</v>
      </c>
      <c r="H188" s="224">
        <v>255</v>
      </c>
      <c r="I188" s="225"/>
      <c r="J188" s="226">
        <f>ROUND(I188*H188,2)</f>
        <v>0</v>
      </c>
      <c r="K188" s="222" t="s">
        <v>135</v>
      </c>
      <c r="L188" s="71"/>
      <c r="M188" s="227" t="s">
        <v>22</v>
      </c>
      <c r="N188" s="228" t="s">
        <v>46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136</v>
      </c>
      <c r="AT188" s="23" t="s">
        <v>131</v>
      </c>
      <c r="AU188" s="23" t="s">
        <v>84</v>
      </c>
      <c r="AY188" s="23" t="s">
        <v>128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24</v>
      </c>
      <c r="BK188" s="231">
        <f>ROUND(I188*H188,2)</f>
        <v>0</v>
      </c>
      <c r="BL188" s="23" t="s">
        <v>136</v>
      </c>
      <c r="BM188" s="23" t="s">
        <v>298</v>
      </c>
    </row>
    <row r="189" s="10" customFormat="1" ht="29.88" customHeight="1">
      <c r="B189" s="204"/>
      <c r="C189" s="205"/>
      <c r="D189" s="206" t="s">
        <v>74</v>
      </c>
      <c r="E189" s="218" t="s">
        <v>299</v>
      </c>
      <c r="F189" s="218" t="s">
        <v>300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SUM(P190:P194)</f>
        <v>0</v>
      </c>
      <c r="Q189" s="212"/>
      <c r="R189" s="213">
        <f>SUM(R190:R194)</f>
        <v>0</v>
      </c>
      <c r="S189" s="212"/>
      <c r="T189" s="214">
        <f>SUM(T190:T194)</f>
        <v>0</v>
      </c>
      <c r="AR189" s="215" t="s">
        <v>24</v>
      </c>
      <c r="AT189" s="216" t="s">
        <v>74</v>
      </c>
      <c r="AU189" s="216" t="s">
        <v>24</v>
      </c>
      <c r="AY189" s="215" t="s">
        <v>128</v>
      </c>
      <c r="BK189" s="217">
        <f>SUM(BK190:BK194)</f>
        <v>0</v>
      </c>
    </row>
    <row r="190" s="1" customFormat="1" ht="25.5" customHeight="1">
      <c r="B190" s="45"/>
      <c r="C190" s="220" t="s">
        <v>301</v>
      </c>
      <c r="D190" s="220" t="s">
        <v>131</v>
      </c>
      <c r="E190" s="221" t="s">
        <v>302</v>
      </c>
      <c r="F190" s="222" t="s">
        <v>303</v>
      </c>
      <c r="G190" s="223" t="s">
        <v>179</v>
      </c>
      <c r="H190" s="224">
        <v>130.02099999999999</v>
      </c>
      <c r="I190" s="225"/>
      <c r="J190" s="226">
        <f>ROUND(I190*H190,2)</f>
        <v>0</v>
      </c>
      <c r="K190" s="222" t="s">
        <v>135</v>
      </c>
      <c r="L190" s="71"/>
      <c r="M190" s="227" t="s">
        <v>22</v>
      </c>
      <c r="N190" s="228" t="s">
        <v>46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136</v>
      </c>
      <c r="AT190" s="23" t="s">
        <v>131</v>
      </c>
      <c r="AU190" s="23" t="s">
        <v>84</v>
      </c>
      <c r="AY190" s="23" t="s">
        <v>128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24</v>
      </c>
      <c r="BK190" s="231">
        <f>ROUND(I190*H190,2)</f>
        <v>0</v>
      </c>
      <c r="BL190" s="23" t="s">
        <v>136</v>
      </c>
      <c r="BM190" s="23" t="s">
        <v>304</v>
      </c>
    </row>
    <row r="191" s="1" customFormat="1" ht="25.5" customHeight="1">
      <c r="B191" s="45"/>
      <c r="C191" s="220" t="s">
        <v>305</v>
      </c>
      <c r="D191" s="220" t="s">
        <v>131</v>
      </c>
      <c r="E191" s="221" t="s">
        <v>306</v>
      </c>
      <c r="F191" s="222" t="s">
        <v>307</v>
      </c>
      <c r="G191" s="223" t="s">
        <v>179</v>
      </c>
      <c r="H191" s="224">
        <v>130.02099999999999</v>
      </c>
      <c r="I191" s="225"/>
      <c r="J191" s="226">
        <f>ROUND(I191*H191,2)</f>
        <v>0</v>
      </c>
      <c r="K191" s="222" t="s">
        <v>135</v>
      </c>
      <c r="L191" s="71"/>
      <c r="M191" s="227" t="s">
        <v>22</v>
      </c>
      <c r="N191" s="228" t="s">
        <v>46</v>
      </c>
      <c r="O191" s="4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" t="s">
        <v>136</v>
      </c>
      <c r="AT191" s="23" t="s">
        <v>131</v>
      </c>
      <c r="AU191" s="23" t="s">
        <v>84</v>
      </c>
      <c r="AY191" s="23" t="s">
        <v>128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24</v>
      </c>
      <c r="BK191" s="231">
        <f>ROUND(I191*H191,2)</f>
        <v>0</v>
      </c>
      <c r="BL191" s="23" t="s">
        <v>136</v>
      </c>
      <c r="BM191" s="23" t="s">
        <v>308</v>
      </c>
    </row>
    <row r="192" s="1" customFormat="1" ht="38.25" customHeight="1">
      <c r="B192" s="45"/>
      <c r="C192" s="220" t="s">
        <v>309</v>
      </c>
      <c r="D192" s="220" t="s">
        <v>131</v>
      </c>
      <c r="E192" s="221" t="s">
        <v>310</v>
      </c>
      <c r="F192" s="222" t="s">
        <v>311</v>
      </c>
      <c r="G192" s="223" t="s">
        <v>179</v>
      </c>
      <c r="H192" s="224">
        <v>650.10500000000002</v>
      </c>
      <c r="I192" s="225"/>
      <c r="J192" s="226">
        <f>ROUND(I192*H192,2)</f>
        <v>0</v>
      </c>
      <c r="K192" s="222" t="s">
        <v>135</v>
      </c>
      <c r="L192" s="71"/>
      <c r="M192" s="227" t="s">
        <v>22</v>
      </c>
      <c r="N192" s="228" t="s">
        <v>46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136</v>
      </c>
      <c r="AT192" s="23" t="s">
        <v>131</v>
      </c>
      <c r="AU192" s="23" t="s">
        <v>84</v>
      </c>
      <c r="AY192" s="23" t="s">
        <v>128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24</v>
      </c>
      <c r="BK192" s="231">
        <f>ROUND(I192*H192,2)</f>
        <v>0</v>
      </c>
      <c r="BL192" s="23" t="s">
        <v>136</v>
      </c>
      <c r="BM192" s="23" t="s">
        <v>312</v>
      </c>
    </row>
    <row r="193" s="12" customFormat="1">
      <c r="B193" s="243"/>
      <c r="C193" s="244"/>
      <c r="D193" s="234" t="s">
        <v>138</v>
      </c>
      <c r="E193" s="244"/>
      <c r="F193" s="246" t="s">
        <v>313</v>
      </c>
      <c r="G193" s="244"/>
      <c r="H193" s="247">
        <v>650.10500000000002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138</v>
      </c>
      <c r="AU193" s="253" t="s">
        <v>84</v>
      </c>
      <c r="AV193" s="12" t="s">
        <v>84</v>
      </c>
      <c r="AW193" s="12" t="s">
        <v>6</v>
      </c>
      <c r="AX193" s="12" t="s">
        <v>24</v>
      </c>
      <c r="AY193" s="253" t="s">
        <v>128</v>
      </c>
    </row>
    <row r="194" s="1" customFormat="1" ht="38.25" customHeight="1">
      <c r="B194" s="45"/>
      <c r="C194" s="220" t="s">
        <v>314</v>
      </c>
      <c r="D194" s="220" t="s">
        <v>131</v>
      </c>
      <c r="E194" s="221" t="s">
        <v>315</v>
      </c>
      <c r="F194" s="222" t="s">
        <v>316</v>
      </c>
      <c r="G194" s="223" t="s">
        <v>179</v>
      </c>
      <c r="H194" s="224">
        <v>130.02099999999999</v>
      </c>
      <c r="I194" s="225"/>
      <c r="J194" s="226">
        <f>ROUND(I194*H194,2)</f>
        <v>0</v>
      </c>
      <c r="K194" s="222" t="s">
        <v>135</v>
      </c>
      <c r="L194" s="71"/>
      <c r="M194" s="227" t="s">
        <v>22</v>
      </c>
      <c r="N194" s="228" t="s">
        <v>46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136</v>
      </c>
      <c r="AT194" s="23" t="s">
        <v>131</v>
      </c>
      <c r="AU194" s="23" t="s">
        <v>84</v>
      </c>
      <c r="AY194" s="23" t="s">
        <v>128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24</v>
      </c>
      <c r="BK194" s="231">
        <f>ROUND(I194*H194,2)</f>
        <v>0</v>
      </c>
      <c r="BL194" s="23" t="s">
        <v>136</v>
      </c>
      <c r="BM194" s="23" t="s">
        <v>317</v>
      </c>
    </row>
    <row r="195" s="10" customFormat="1" ht="29.88" customHeight="1">
      <c r="B195" s="204"/>
      <c r="C195" s="205"/>
      <c r="D195" s="206" t="s">
        <v>74</v>
      </c>
      <c r="E195" s="218" t="s">
        <v>318</v>
      </c>
      <c r="F195" s="218" t="s">
        <v>319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P196</f>
        <v>0</v>
      </c>
      <c r="Q195" s="212"/>
      <c r="R195" s="213">
        <f>R196</f>
        <v>0</v>
      </c>
      <c r="S195" s="212"/>
      <c r="T195" s="214">
        <f>T196</f>
        <v>0</v>
      </c>
      <c r="AR195" s="215" t="s">
        <v>24</v>
      </c>
      <c r="AT195" s="216" t="s">
        <v>74</v>
      </c>
      <c r="AU195" s="216" t="s">
        <v>24</v>
      </c>
      <c r="AY195" s="215" t="s">
        <v>128</v>
      </c>
      <c r="BK195" s="217">
        <f>BK196</f>
        <v>0</v>
      </c>
    </row>
    <row r="196" s="1" customFormat="1" ht="25.5" customHeight="1">
      <c r="B196" s="45"/>
      <c r="C196" s="220" t="s">
        <v>320</v>
      </c>
      <c r="D196" s="220" t="s">
        <v>131</v>
      </c>
      <c r="E196" s="221" t="s">
        <v>321</v>
      </c>
      <c r="F196" s="222" t="s">
        <v>322</v>
      </c>
      <c r="G196" s="223" t="s">
        <v>179</v>
      </c>
      <c r="H196" s="224">
        <v>150.66399999999999</v>
      </c>
      <c r="I196" s="225"/>
      <c r="J196" s="226">
        <f>ROUND(I196*H196,2)</f>
        <v>0</v>
      </c>
      <c r="K196" s="222" t="s">
        <v>135</v>
      </c>
      <c r="L196" s="71"/>
      <c r="M196" s="227" t="s">
        <v>22</v>
      </c>
      <c r="N196" s="228" t="s">
        <v>46</v>
      </c>
      <c r="O196" s="4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" t="s">
        <v>136</v>
      </c>
      <c r="AT196" s="23" t="s">
        <v>131</v>
      </c>
      <c r="AU196" s="23" t="s">
        <v>84</v>
      </c>
      <c r="AY196" s="23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24</v>
      </c>
      <c r="BK196" s="231">
        <f>ROUND(I196*H196,2)</f>
        <v>0</v>
      </c>
      <c r="BL196" s="23" t="s">
        <v>136</v>
      </c>
      <c r="BM196" s="23" t="s">
        <v>323</v>
      </c>
    </row>
    <row r="197" s="10" customFormat="1" ht="37.44" customHeight="1">
      <c r="B197" s="204"/>
      <c r="C197" s="205"/>
      <c r="D197" s="206" t="s">
        <v>74</v>
      </c>
      <c r="E197" s="207" t="s">
        <v>324</v>
      </c>
      <c r="F197" s="207" t="s">
        <v>325</v>
      </c>
      <c r="G197" s="205"/>
      <c r="H197" s="205"/>
      <c r="I197" s="208"/>
      <c r="J197" s="209">
        <f>BK197</f>
        <v>0</v>
      </c>
      <c r="K197" s="205"/>
      <c r="L197" s="210"/>
      <c r="M197" s="211"/>
      <c r="N197" s="212"/>
      <c r="O197" s="212"/>
      <c r="P197" s="213">
        <f>P198</f>
        <v>0</v>
      </c>
      <c r="Q197" s="212"/>
      <c r="R197" s="213">
        <f>R198</f>
        <v>0.29707499999999998</v>
      </c>
      <c r="S197" s="212"/>
      <c r="T197" s="214">
        <f>T198</f>
        <v>0</v>
      </c>
      <c r="AR197" s="215" t="s">
        <v>84</v>
      </c>
      <c r="AT197" s="216" t="s">
        <v>74</v>
      </c>
      <c r="AU197" s="216" t="s">
        <v>75</v>
      </c>
      <c r="AY197" s="215" t="s">
        <v>128</v>
      </c>
      <c r="BK197" s="217">
        <f>BK198</f>
        <v>0</v>
      </c>
    </row>
    <row r="198" s="10" customFormat="1" ht="19.92" customHeight="1">
      <c r="B198" s="204"/>
      <c r="C198" s="205"/>
      <c r="D198" s="206" t="s">
        <v>74</v>
      </c>
      <c r="E198" s="218" t="s">
        <v>326</v>
      </c>
      <c r="F198" s="218" t="s">
        <v>327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SUM(P199:P203)</f>
        <v>0</v>
      </c>
      <c r="Q198" s="212"/>
      <c r="R198" s="213">
        <f>SUM(R199:R203)</f>
        <v>0.29707499999999998</v>
      </c>
      <c r="S198" s="212"/>
      <c r="T198" s="214">
        <f>SUM(T199:T203)</f>
        <v>0</v>
      </c>
      <c r="AR198" s="215" t="s">
        <v>84</v>
      </c>
      <c r="AT198" s="216" t="s">
        <v>74</v>
      </c>
      <c r="AU198" s="216" t="s">
        <v>24</v>
      </c>
      <c r="AY198" s="215" t="s">
        <v>128</v>
      </c>
      <c r="BK198" s="217">
        <f>SUM(BK199:BK203)</f>
        <v>0</v>
      </c>
    </row>
    <row r="199" s="1" customFormat="1" ht="25.5" customHeight="1">
      <c r="B199" s="45"/>
      <c r="C199" s="220" t="s">
        <v>328</v>
      </c>
      <c r="D199" s="220" t="s">
        <v>131</v>
      </c>
      <c r="E199" s="221" t="s">
        <v>329</v>
      </c>
      <c r="F199" s="222" t="s">
        <v>330</v>
      </c>
      <c r="G199" s="223" t="s">
        <v>134</v>
      </c>
      <c r="H199" s="224">
        <v>255</v>
      </c>
      <c r="I199" s="225"/>
      <c r="J199" s="226">
        <f>ROUND(I199*H199,2)</f>
        <v>0</v>
      </c>
      <c r="K199" s="222" t="s">
        <v>135</v>
      </c>
      <c r="L199" s="71"/>
      <c r="M199" s="227" t="s">
        <v>22</v>
      </c>
      <c r="N199" s="228" t="s">
        <v>46</v>
      </c>
      <c r="O199" s="46"/>
      <c r="P199" s="229">
        <f>O199*H199</f>
        <v>0</v>
      </c>
      <c r="Q199" s="229">
        <v>0.00059000000000000003</v>
      </c>
      <c r="R199" s="229">
        <f>Q199*H199</f>
        <v>0.15045</v>
      </c>
      <c r="S199" s="229">
        <v>0</v>
      </c>
      <c r="T199" s="230">
        <f>S199*H199</f>
        <v>0</v>
      </c>
      <c r="AR199" s="23" t="s">
        <v>292</v>
      </c>
      <c r="AT199" s="23" t="s">
        <v>131</v>
      </c>
      <c r="AU199" s="23" t="s">
        <v>84</v>
      </c>
      <c r="AY199" s="23" t="s">
        <v>128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24</v>
      </c>
      <c r="BK199" s="231">
        <f>ROUND(I199*H199,2)</f>
        <v>0</v>
      </c>
      <c r="BL199" s="23" t="s">
        <v>292</v>
      </c>
      <c r="BM199" s="23" t="s">
        <v>331</v>
      </c>
    </row>
    <row r="200" s="11" customFormat="1">
      <c r="B200" s="232"/>
      <c r="C200" s="233"/>
      <c r="D200" s="234" t="s">
        <v>138</v>
      </c>
      <c r="E200" s="235" t="s">
        <v>22</v>
      </c>
      <c r="F200" s="236" t="s">
        <v>332</v>
      </c>
      <c r="G200" s="233"/>
      <c r="H200" s="235" t="s">
        <v>22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138</v>
      </c>
      <c r="AU200" s="242" t="s">
        <v>84</v>
      </c>
      <c r="AV200" s="11" t="s">
        <v>24</v>
      </c>
      <c r="AW200" s="11" t="s">
        <v>39</v>
      </c>
      <c r="AX200" s="11" t="s">
        <v>75</v>
      </c>
      <c r="AY200" s="242" t="s">
        <v>128</v>
      </c>
    </row>
    <row r="201" s="12" customFormat="1">
      <c r="B201" s="243"/>
      <c r="C201" s="244"/>
      <c r="D201" s="234" t="s">
        <v>138</v>
      </c>
      <c r="E201" s="245" t="s">
        <v>22</v>
      </c>
      <c r="F201" s="246" t="s">
        <v>333</v>
      </c>
      <c r="G201" s="244"/>
      <c r="H201" s="247">
        <v>255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138</v>
      </c>
      <c r="AU201" s="253" t="s">
        <v>84</v>
      </c>
      <c r="AV201" s="12" t="s">
        <v>84</v>
      </c>
      <c r="AW201" s="12" t="s">
        <v>39</v>
      </c>
      <c r="AX201" s="12" t="s">
        <v>24</v>
      </c>
      <c r="AY201" s="253" t="s">
        <v>128</v>
      </c>
    </row>
    <row r="202" s="1" customFormat="1" ht="25.5" customHeight="1">
      <c r="B202" s="45"/>
      <c r="C202" s="265" t="s">
        <v>30</v>
      </c>
      <c r="D202" s="265" t="s">
        <v>210</v>
      </c>
      <c r="E202" s="266" t="s">
        <v>334</v>
      </c>
      <c r="F202" s="267" t="s">
        <v>335</v>
      </c>
      <c r="G202" s="268" t="s">
        <v>134</v>
      </c>
      <c r="H202" s="269">
        <v>293.25</v>
      </c>
      <c r="I202" s="270"/>
      <c r="J202" s="271">
        <f>ROUND(I202*H202,2)</f>
        <v>0</v>
      </c>
      <c r="K202" s="267" t="s">
        <v>135</v>
      </c>
      <c r="L202" s="272"/>
      <c r="M202" s="273" t="s">
        <v>22</v>
      </c>
      <c r="N202" s="274" t="s">
        <v>46</v>
      </c>
      <c r="O202" s="46"/>
      <c r="P202" s="229">
        <f>O202*H202</f>
        <v>0</v>
      </c>
      <c r="Q202" s="229">
        <v>0.00050000000000000001</v>
      </c>
      <c r="R202" s="229">
        <f>Q202*H202</f>
        <v>0.14662500000000001</v>
      </c>
      <c r="S202" s="229">
        <v>0</v>
      </c>
      <c r="T202" s="230">
        <f>S202*H202</f>
        <v>0</v>
      </c>
      <c r="AR202" s="23" t="s">
        <v>336</v>
      </c>
      <c r="AT202" s="23" t="s">
        <v>210</v>
      </c>
      <c r="AU202" s="23" t="s">
        <v>84</v>
      </c>
      <c r="AY202" s="23" t="s">
        <v>128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24</v>
      </c>
      <c r="BK202" s="231">
        <f>ROUND(I202*H202,2)</f>
        <v>0</v>
      </c>
      <c r="BL202" s="23" t="s">
        <v>292</v>
      </c>
      <c r="BM202" s="23" t="s">
        <v>337</v>
      </c>
    </row>
    <row r="203" s="12" customFormat="1">
      <c r="B203" s="243"/>
      <c r="C203" s="244"/>
      <c r="D203" s="234" t="s">
        <v>138</v>
      </c>
      <c r="E203" s="245" t="s">
        <v>22</v>
      </c>
      <c r="F203" s="246" t="s">
        <v>338</v>
      </c>
      <c r="G203" s="244"/>
      <c r="H203" s="247">
        <v>293.25</v>
      </c>
      <c r="I203" s="248"/>
      <c r="J203" s="244"/>
      <c r="K203" s="244"/>
      <c r="L203" s="249"/>
      <c r="M203" s="277"/>
      <c r="N203" s="278"/>
      <c r="O203" s="278"/>
      <c r="P203" s="278"/>
      <c r="Q203" s="278"/>
      <c r="R203" s="278"/>
      <c r="S203" s="278"/>
      <c r="T203" s="279"/>
      <c r="AT203" s="253" t="s">
        <v>138</v>
      </c>
      <c r="AU203" s="253" t="s">
        <v>84</v>
      </c>
      <c r="AV203" s="12" t="s">
        <v>84</v>
      </c>
      <c r="AW203" s="12" t="s">
        <v>39</v>
      </c>
      <c r="AX203" s="12" t="s">
        <v>24</v>
      </c>
      <c r="AY203" s="253" t="s">
        <v>128</v>
      </c>
    </row>
    <row r="204" s="1" customFormat="1" ht="6.96" customHeight="1">
      <c r="B204" s="66"/>
      <c r="C204" s="67"/>
      <c r="D204" s="67"/>
      <c r="E204" s="67"/>
      <c r="F204" s="67"/>
      <c r="G204" s="67"/>
      <c r="H204" s="67"/>
      <c r="I204" s="165"/>
      <c r="J204" s="67"/>
      <c r="K204" s="67"/>
      <c r="L204" s="71"/>
    </row>
  </sheetData>
  <sheetProtection sheet="1" autoFilter="0" formatColumns="0" formatRows="0" objects="1" scenarios="1" spinCount="100000" saltValue="avjq2VlKg1syheQfxkamK5JB/DdSotGNBUEeIPvPZ90dJ1yRIjuwvsswel5nBn1LNbm/7Wv44jSMwecjWCoTzA==" hashValue="EAjBQduu88+NWyN9x0sCCV2ged3FX79/K2P2lN6B3efc2THMr6ZUsvP9azHvoXSLgbLGOw5CqmC7GrE0wlaPWA==" algorithmName="SHA-512" password="CC35"/>
  <autoFilter ref="C83:K203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87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DUKELSKÉ ULICE V ČESKÉ TŘEBOVÉ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339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27. 1. 2017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ROUND(J87,2)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6">
        <f>ROUND(SUM(BE87:BE305), 2)</f>
        <v>0</v>
      </c>
      <c r="G30" s="46"/>
      <c r="H30" s="46"/>
      <c r="I30" s="157">
        <v>0.20999999999999999</v>
      </c>
      <c r="J30" s="156">
        <f>ROUND(ROUND((SUM(BE87:BE305)),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6">
        <f>ROUND(SUM(BF87:BF305), 2)</f>
        <v>0</v>
      </c>
      <c r="G31" s="46"/>
      <c r="H31" s="46"/>
      <c r="I31" s="157">
        <v>0.14999999999999999</v>
      </c>
      <c r="J31" s="156">
        <f>ROUND(ROUND((SUM(BF87:BF305)),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6">
        <f>ROUND(SUM(BG87:BG305),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6">
        <f>ROUND(SUM(BH87:BH305),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6">
        <f>ROUND(SUM(BI87:BI305),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DUKELSKÉ ULICE V ČESKÉ TŘEBOVÉ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4108-16-101-NV - SO 101 REKONSTRUKCE ULICE - NEZPŮSOBILÉ VÝDAJE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ČESKÁ TŘEBOVÁ</v>
      </c>
      <c r="G49" s="46"/>
      <c r="H49" s="46"/>
      <c r="I49" s="145" t="s">
        <v>27</v>
      </c>
      <c r="J49" s="146" t="str">
        <f>IF(J12="","",J12)</f>
        <v>27. 1. 2017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MĚSTO ČESKÁ TŘEBOVÁ</v>
      </c>
      <c r="G51" s="46"/>
      <c r="H51" s="46"/>
      <c r="I51" s="145" t="s">
        <v>37</v>
      </c>
      <c r="J51" s="43" t="str">
        <f>E21</f>
        <v>OPTIMA, spol s r.o.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J87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J88</f>
        <v>0</v>
      </c>
      <c r="K57" s="182"/>
    </row>
    <row r="58" s="8" customFormat="1" ht="19.92" customHeight="1">
      <c r="B58" s="183"/>
      <c r="C58" s="184"/>
      <c r="D58" s="185" t="s">
        <v>105</v>
      </c>
      <c r="E58" s="186"/>
      <c r="F58" s="186"/>
      <c r="G58" s="186"/>
      <c r="H58" s="186"/>
      <c r="I58" s="187"/>
      <c r="J58" s="188">
        <f>J89</f>
        <v>0</v>
      </c>
      <c r="K58" s="189"/>
    </row>
    <row r="59" s="8" customFormat="1" ht="19.92" customHeight="1">
      <c r="B59" s="183"/>
      <c r="C59" s="184"/>
      <c r="D59" s="185" t="s">
        <v>340</v>
      </c>
      <c r="E59" s="186"/>
      <c r="F59" s="186"/>
      <c r="G59" s="186"/>
      <c r="H59" s="186"/>
      <c r="I59" s="187"/>
      <c r="J59" s="188">
        <f>J163</f>
        <v>0</v>
      </c>
      <c r="K59" s="189"/>
    </row>
    <row r="60" s="8" customFormat="1" ht="19.92" customHeight="1">
      <c r="B60" s="183"/>
      <c r="C60" s="184"/>
      <c r="D60" s="185" t="s">
        <v>341</v>
      </c>
      <c r="E60" s="186"/>
      <c r="F60" s="186"/>
      <c r="G60" s="186"/>
      <c r="H60" s="186"/>
      <c r="I60" s="187"/>
      <c r="J60" s="188">
        <f>J170</f>
        <v>0</v>
      </c>
      <c r="K60" s="189"/>
    </row>
    <row r="61" s="8" customFormat="1" ht="19.92" customHeight="1">
      <c r="B61" s="183"/>
      <c r="C61" s="184"/>
      <c r="D61" s="185" t="s">
        <v>106</v>
      </c>
      <c r="E61" s="186"/>
      <c r="F61" s="186"/>
      <c r="G61" s="186"/>
      <c r="H61" s="186"/>
      <c r="I61" s="187"/>
      <c r="J61" s="188">
        <f>J174</f>
        <v>0</v>
      </c>
      <c r="K61" s="189"/>
    </row>
    <row r="62" s="8" customFormat="1" ht="19.92" customHeight="1">
      <c r="B62" s="183"/>
      <c r="C62" s="184"/>
      <c r="D62" s="185" t="s">
        <v>342</v>
      </c>
      <c r="E62" s="186"/>
      <c r="F62" s="186"/>
      <c r="G62" s="186"/>
      <c r="H62" s="186"/>
      <c r="I62" s="187"/>
      <c r="J62" s="188">
        <f>J222</f>
        <v>0</v>
      </c>
      <c r="K62" s="189"/>
    </row>
    <row r="63" s="8" customFormat="1" ht="19.92" customHeight="1">
      <c r="B63" s="183"/>
      <c r="C63" s="184"/>
      <c r="D63" s="185" t="s">
        <v>107</v>
      </c>
      <c r="E63" s="186"/>
      <c r="F63" s="186"/>
      <c r="G63" s="186"/>
      <c r="H63" s="186"/>
      <c r="I63" s="187"/>
      <c r="J63" s="188">
        <f>J255</f>
        <v>0</v>
      </c>
      <c r="K63" s="189"/>
    </row>
    <row r="64" s="8" customFormat="1" ht="19.92" customHeight="1">
      <c r="B64" s="183"/>
      <c r="C64" s="184"/>
      <c r="D64" s="185" t="s">
        <v>108</v>
      </c>
      <c r="E64" s="186"/>
      <c r="F64" s="186"/>
      <c r="G64" s="186"/>
      <c r="H64" s="186"/>
      <c r="I64" s="187"/>
      <c r="J64" s="188">
        <f>J291</f>
        <v>0</v>
      </c>
      <c r="K64" s="189"/>
    </row>
    <row r="65" s="8" customFormat="1" ht="19.92" customHeight="1">
      <c r="B65" s="183"/>
      <c r="C65" s="184"/>
      <c r="D65" s="185" t="s">
        <v>109</v>
      </c>
      <c r="E65" s="186"/>
      <c r="F65" s="186"/>
      <c r="G65" s="186"/>
      <c r="H65" s="186"/>
      <c r="I65" s="187"/>
      <c r="J65" s="188">
        <f>J297</f>
        <v>0</v>
      </c>
      <c r="K65" s="189"/>
    </row>
    <row r="66" s="7" customFormat="1" ht="24.96" customHeight="1">
      <c r="B66" s="176"/>
      <c r="C66" s="177"/>
      <c r="D66" s="178" t="s">
        <v>343</v>
      </c>
      <c r="E66" s="179"/>
      <c r="F66" s="179"/>
      <c r="G66" s="179"/>
      <c r="H66" s="179"/>
      <c r="I66" s="180"/>
      <c r="J66" s="181">
        <f>J299</f>
        <v>0</v>
      </c>
      <c r="K66" s="182"/>
    </row>
    <row r="67" s="8" customFormat="1" ht="19.92" customHeight="1">
      <c r="B67" s="183"/>
      <c r="C67" s="184"/>
      <c r="D67" s="185" t="s">
        <v>344</v>
      </c>
      <c r="E67" s="186"/>
      <c r="F67" s="186"/>
      <c r="G67" s="186"/>
      <c r="H67" s="186"/>
      <c r="I67" s="187"/>
      <c r="J67" s="188">
        <f>J300</f>
        <v>0</v>
      </c>
      <c r="K67" s="189"/>
    </row>
    <row r="68" s="1" customFormat="1" ht="21.84" customHeight="1">
      <c r="B68" s="45"/>
      <c r="C68" s="46"/>
      <c r="D68" s="46"/>
      <c r="E68" s="46"/>
      <c r="F68" s="46"/>
      <c r="G68" s="46"/>
      <c r="H68" s="46"/>
      <c r="I68" s="143"/>
      <c r="J68" s="46"/>
      <c r="K68" s="50"/>
    </row>
    <row r="69" s="1" customFormat="1" ht="6.96" customHeight="1">
      <c r="B69" s="66"/>
      <c r="C69" s="67"/>
      <c r="D69" s="67"/>
      <c r="E69" s="67"/>
      <c r="F69" s="67"/>
      <c r="G69" s="67"/>
      <c r="H69" s="67"/>
      <c r="I69" s="165"/>
      <c r="J69" s="67"/>
      <c r="K69" s="68"/>
    </row>
    <row r="73" s="1" customFormat="1" ht="6.96" customHeight="1">
      <c r="B73" s="69"/>
      <c r="C73" s="70"/>
      <c r="D73" s="70"/>
      <c r="E73" s="70"/>
      <c r="F73" s="70"/>
      <c r="G73" s="70"/>
      <c r="H73" s="70"/>
      <c r="I73" s="168"/>
      <c r="J73" s="70"/>
      <c r="K73" s="70"/>
      <c r="L73" s="71"/>
    </row>
    <row r="74" s="1" customFormat="1" ht="36.96" customHeight="1">
      <c r="B74" s="45"/>
      <c r="C74" s="72" t="s">
        <v>112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6.5" customHeight="1">
      <c r="B77" s="45"/>
      <c r="C77" s="73"/>
      <c r="D77" s="73"/>
      <c r="E77" s="191" t="str">
        <f>E7</f>
        <v>REKONSTRUKCE DUKELSKÉ ULICE V ČESKÉ TŘEBOVÉ</v>
      </c>
      <c r="F77" s="75"/>
      <c r="G77" s="75"/>
      <c r="H77" s="75"/>
      <c r="I77" s="190"/>
      <c r="J77" s="73"/>
      <c r="K77" s="73"/>
      <c r="L77" s="71"/>
    </row>
    <row r="78" s="1" customFormat="1" ht="14.4" customHeight="1">
      <c r="B78" s="45"/>
      <c r="C78" s="75" t="s">
        <v>97</v>
      </c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 ht="17.25" customHeight="1">
      <c r="B79" s="45"/>
      <c r="C79" s="73"/>
      <c r="D79" s="73"/>
      <c r="E79" s="81" t="str">
        <f>E9</f>
        <v>4108-16-101-NV - SO 101 REKONSTRUKCE ULICE - NEZPŮSOBILÉ VÝDAJE</v>
      </c>
      <c r="F79" s="73"/>
      <c r="G79" s="73"/>
      <c r="H79" s="73"/>
      <c r="I79" s="190"/>
      <c r="J79" s="73"/>
      <c r="K79" s="73"/>
      <c r="L79" s="71"/>
    </row>
    <row r="80" s="1" customFormat="1" ht="6.96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18" customHeight="1">
      <c r="B81" s="45"/>
      <c r="C81" s="75" t="s">
        <v>25</v>
      </c>
      <c r="D81" s="73"/>
      <c r="E81" s="73"/>
      <c r="F81" s="192" t="str">
        <f>F12</f>
        <v>ČESKÁ TŘEBOVÁ</v>
      </c>
      <c r="G81" s="73"/>
      <c r="H81" s="73"/>
      <c r="I81" s="193" t="s">
        <v>27</v>
      </c>
      <c r="J81" s="84" t="str">
        <f>IF(J12="","",J12)</f>
        <v>27. 1. 2017</v>
      </c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>
      <c r="B83" s="45"/>
      <c r="C83" s="75" t="s">
        <v>31</v>
      </c>
      <c r="D83" s="73"/>
      <c r="E83" s="73"/>
      <c r="F83" s="192" t="str">
        <f>E15</f>
        <v>MĚSTO ČESKÁ TŘEBOVÁ</v>
      </c>
      <c r="G83" s="73"/>
      <c r="H83" s="73"/>
      <c r="I83" s="193" t="s">
        <v>37</v>
      </c>
      <c r="J83" s="192" t="str">
        <f>E21</f>
        <v>OPTIMA, spol s r.o.</v>
      </c>
      <c r="K83" s="73"/>
      <c r="L83" s="71"/>
    </row>
    <row r="84" s="1" customFormat="1" ht="14.4" customHeight="1">
      <c r="B84" s="45"/>
      <c r="C84" s="75" t="s">
        <v>35</v>
      </c>
      <c r="D84" s="73"/>
      <c r="E84" s="73"/>
      <c r="F84" s="192" t="str">
        <f>IF(E18="","",E18)</f>
        <v/>
      </c>
      <c r="G84" s="73"/>
      <c r="H84" s="73"/>
      <c r="I84" s="190"/>
      <c r="J84" s="73"/>
      <c r="K84" s="73"/>
      <c r="L84" s="71"/>
    </row>
    <row r="85" s="1" customFormat="1" ht="10.32" customHeight="1">
      <c r="B85" s="45"/>
      <c r="C85" s="73"/>
      <c r="D85" s="73"/>
      <c r="E85" s="73"/>
      <c r="F85" s="73"/>
      <c r="G85" s="73"/>
      <c r="H85" s="73"/>
      <c r="I85" s="190"/>
      <c r="J85" s="73"/>
      <c r="K85" s="73"/>
      <c r="L85" s="71"/>
    </row>
    <row r="86" s="9" customFormat="1" ht="29.28" customHeight="1">
      <c r="B86" s="194"/>
      <c r="C86" s="195" t="s">
        <v>113</v>
      </c>
      <c r="D86" s="196" t="s">
        <v>60</v>
      </c>
      <c r="E86" s="196" t="s">
        <v>56</v>
      </c>
      <c r="F86" s="196" t="s">
        <v>114</v>
      </c>
      <c r="G86" s="196" t="s">
        <v>115</v>
      </c>
      <c r="H86" s="196" t="s">
        <v>116</v>
      </c>
      <c r="I86" s="197" t="s">
        <v>117</v>
      </c>
      <c r="J86" s="196" t="s">
        <v>101</v>
      </c>
      <c r="K86" s="198" t="s">
        <v>118</v>
      </c>
      <c r="L86" s="199"/>
      <c r="M86" s="101" t="s">
        <v>119</v>
      </c>
      <c r="N86" s="102" t="s">
        <v>45</v>
      </c>
      <c r="O86" s="102" t="s">
        <v>120</v>
      </c>
      <c r="P86" s="102" t="s">
        <v>121</v>
      </c>
      <c r="Q86" s="102" t="s">
        <v>122</v>
      </c>
      <c r="R86" s="102" t="s">
        <v>123</v>
      </c>
      <c r="S86" s="102" t="s">
        <v>124</v>
      </c>
      <c r="T86" s="103" t="s">
        <v>125</v>
      </c>
    </row>
    <row r="87" s="1" customFormat="1" ht="29.28" customHeight="1">
      <c r="B87" s="45"/>
      <c r="C87" s="107" t="s">
        <v>102</v>
      </c>
      <c r="D87" s="73"/>
      <c r="E87" s="73"/>
      <c r="F87" s="73"/>
      <c r="G87" s="73"/>
      <c r="H87" s="73"/>
      <c r="I87" s="190"/>
      <c r="J87" s="200">
        <f>BK87</f>
        <v>0</v>
      </c>
      <c r="K87" s="73"/>
      <c r="L87" s="71"/>
      <c r="M87" s="104"/>
      <c r="N87" s="105"/>
      <c r="O87" s="105"/>
      <c r="P87" s="201">
        <f>P88+P299</f>
        <v>0</v>
      </c>
      <c r="Q87" s="105"/>
      <c r="R87" s="201">
        <f>R88+R299</f>
        <v>168.9443272</v>
      </c>
      <c r="S87" s="105"/>
      <c r="T87" s="202">
        <f>T88+T299</f>
        <v>150.18100000000001</v>
      </c>
      <c r="AT87" s="23" t="s">
        <v>74</v>
      </c>
      <c r="AU87" s="23" t="s">
        <v>103</v>
      </c>
      <c r="BK87" s="203">
        <f>BK88+BK299</f>
        <v>0</v>
      </c>
    </row>
    <row r="88" s="10" customFormat="1" ht="37.44" customHeight="1">
      <c r="B88" s="204"/>
      <c r="C88" s="205"/>
      <c r="D88" s="206" t="s">
        <v>74</v>
      </c>
      <c r="E88" s="207" t="s">
        <v>126</v>
      </c>
      <c r="F88" s="207" t="s">
        <v>127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P89+P163+P170+P174+P222+P255+P291+P297</f>
        <v>0</v>
      </c>
      <c r="Q88" s="212"/>
      <c r="R88" s="213">
        <f>R89+R163+R170+R174+R222+R255+R291+R297</f>
        <v>168.9443272</v>
      </c>
      <c r="S88" s="212"/>
      <c r="T88" s="214">
        <f>T89+T163+T170+T174+T222+T255+T291+T297</f>
        <v>150.18100000000001</v>
      </c>
      <c r="AR88" s="215" t="s">
        <v>24</v>
      </c>
      <c r="AT88" s="216" t="s">
        <v>74</v>
      </c>
      <c r="AU88" s="216" t="s">
        <v>75</v>
      </c>
      <c r="AY88" s="215" t="s">
        <v>128</v>
      </c>
      <c r="BK88" s="217">
        <f>BK89+BK163+BK170+BK174+BK222+BK255+BK291+BK297</f>
        <v>0</v>
      </c>
    </row>
    <row r="89" s="10" customFormat="1" ht="19.92" customHeight="1">
      <c r="B89" s="204"/>
      <c r="C89" s="205"/>
      <c r="D89" s="206" t="s">
        <v>74</v>
      </c>
      <c r="E89" s="218" t="s">
        <v>24</v>
      </c>
      <c r="F89" s="218" t="s">
        <v>129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SUM(P90:P162)</f>
        <v>0</v>
      </c>
      <c r="Q89" s="212"/>
      <c r="R89" s="213">
        <f>SUM(R90:R162)</f>
        <v>34.140010000000004</v>
      </c>
      <c r="S89" s="212"/>
      <c r="T89" s="214">
        <f>SUM(T90:T162)</f>
        <v>147.94100000000003</v>
      </c>
      <c r="AR89" s="215" t="s">
        <v>24</v>
      </c>
      <c r="AT89" s="216" t="s">
        <v>74</v>
      </c>
      <c r="AU89" s="216" t="s">
        <v>24</v>
      </c>
      <c r="AY89" s="215" t="s">
        <v>128</v>
      </c>
      <c r="BK89" s="217">
        <f>SUM(BK90:BK162)</f>
        <v>0</v>
      </c>
    </row>
    <row r="90" s="1" customFormat="1" ht="25.5" customHeight="1">
      <c r="B90" s="45"/>
      <c r="C90" s="220" t="s">
        <v>24</v>
      </c>
      <c r="D90" s="220" t="s">
        <v>131</v>
      </c>
      <c r="E90" s="221" t="s">
        <v>345</v>
      </c>
      <c r="F90" s="222" t="s">
        <v>346</v>
      </c>
      <c r="G90" s="223" t="s">
        <v>134</v>
      </c>
      <c r="H90" s="224">
        <v>24</v>
      </c>
      <c r="I90" s="225"/>
      <c r="J90" s="226">
        <f>ROUND(I90*H90,2)</f>
        <v>0</v>
      </c>
      <c r="K90" s="222" t="s">
        <v>135</v>
      </c>
      <c r="L90" s="71"/>
      <c r="M90" s="227" t="s">
        <v>22</v>
      </c>
      <c r="N90" s="228" t="s">
        <v>46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136</v>
      </c>
      <c r="AT90" s="23" t="s">
        <v>131</v>
      </c>
      <c r="AU90" s="23" t="s">
        <v>84</v>
      </c>
      <c r="AY90" s="23" t="s">
        <v>128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24</v>
      </c>
      <c r="BK90" s="231">
        <f>ROUND(I90*H90,2)</f>
        <v>0</v>
      </c>
      <c r="BL90" s="23" t="s">
        <v>136</v>
      </c>
      <c r="BM90" s="23" t="s">
        <v>347</v>
      </c>
    </row>
    <row r="91" s="11" customFormat="1">
      <c r="B91" s="232"/>
      <c r="C91" s="233"/>
      <c r="D91" s="234" t="s">
        <v>138</v>
      </c>
      <c r="E91" s="235" t="s">
        <v>22</v>
      </c>
      <c r="F91" s="236" t="s">
        <v>348</v>
      </c>
      <c r="G91" s="233"/>
      <c r="H91" s="235" t="s">
        <v>22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138</v>
      </c>
      <c r="AU91" s="242" t="s">
        <v>84</v>
      </c>
      <c r="AV91" s="11" t="s">
        <v>24</v>
      </c>
      <c r="AW91" s="11" t="s">
        <v>39</v>
      </c>
      <c r="AX91" s="11" t="s">
        <v>75</v>
      </c>
      <c r="AY91" s="242" t="s">
        <v>128</v>
      </c>
    </row>
    <row r="92" s="12" customFormat="1">
      <c r="B92" s="243"/>
      <c r="C92" s="244"/>
      <c r="D92" s="234" t="s">
        <v>138</v>
      </c>
      <c r="E92" s="245" t="s">
        <v>22</v>
      </c>
      <c r="F92" s="246" t="s">
        <v>349</v>
      </c>
      <c r="G92" s="244"/>
      <c r="H92" s="247">
        <v>24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138</v>
      </c>
      <c r="AU92" s="253" t="s">
        <v>84</v>
      </c>
      <c r="AV92" s="12" t="s">
        <v>84</v>
      </c>
      <c r="AW92" s="12" t="s">
        <v>39</v>
      </c>
      <c r="AX92" s="12" t="s">
        <v>24</v>
      </c>
      <c r="AY92" s="253" t="s">
        <v>128</v>
      </c>
    </row>
    <row r="93" s="1" customFormat="1" ht="25.5" customHeight="1">
      <c r="B93" s="45"/>
      <c r="C93" s="220" t="s">
        <v>84</v>
      </c>
      <c r="D93" s="220" t="s">
        <v>131</v>
      </c>
      <c r="E93" s="221" t="s">
        <v>350</v>
      </c>
      <c r="F93" s="222" t="s">
        <v>351</v>
      </c>
      <c r="G93" s="223" t="s">
        <v>134</v>
      </c>
      <c r="H93" s="224">
        <v>24</v>
      </c>
      <c r="I93" s="225"/>
      <c r="J93" s="226">
        <f>ROUND(I93*H93,2)</f>
        <v>0</v>
      </c>
      <c r="K93" s="222" t="s">
        <v>135</v>
      </c>
      <c r="L93" s="71"/>
      <c r="M93" s="227" t="s">
        <v>22</v>
      </c>
      <c r="N93" s="228" t="s">
        <v>46</v>
      </c>
      <c r="O93" s="46"/>
      <c r="P93" s="229">
        <f>O93*H93</f>
        <v>0</v>
      </c>
      <c r="Q93" s="229">
        <v>0.00018000000000000001</v>
      </c>
      <c r="R93" s="229">
        <f>Q93*H93</f>
        <v>0.0043200000000000001</v>
      </c>
      <c r="S93" s="229">
        <v>0</v>
      </c>
      <c r="T93" s="230">
        <f>S93*H93</f>
        <v>0</v>
      </c>
      <c r="AR93" s="23" t="s">
        <v>136</v>
      </c>
      <c r="AT93" s="23" t="s">
        <v>131</v>
      </c>
      <c r="AU93" s="23" t="s">
        <v>84</v>
      </c>
      <c r="AY93" s="23" t="s">
        <v>128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24</v>
      </c>
      <c r="BK93" s="231">
        <f>ROUND(I93*H93,2)</f>
        <v>0</v>
      </c>
      <c r="BL93" s="23" t="s">
        <v>136</v>
      </c>
      <c r="BM93" s="23" t="s">
        <v>352</v>
      </c>
    </row>
    <row r="94" s="1" customFormat="1" ht="25.5" customHeight="1">
      <c r="B94" s="45"/>
      <c r="C94" s="220" t="s">
        <v>353</v>
      </c>
      <c r="D94" s="220" t="s">
        <v>131</v>
      </c>
      <c r="E94" s="221" t="s">
        <v>354</v>
      </c>
      <c r="F94" s="222" t="s">
        <v>355</v>
      </c>
      <c r="G94" s="223" t="s">
        <v>278</v>
      </c>
      <c r="H94" s="224">
        <v>1</v>
      </c>
      <c r="I94" s="225"/>
      <c r="J94" s="226">
        <f>ROUND(I94*H94,2)</f>
        <v>0</v>
      </c>
      <c r="K94" s="222" t="s">
        <v>135</v>
      </c>
      <c r="L94" s="71"/>
      <c r="M94" s="227" t="s">
        <v>22</v>
      </c>
      <c r="N94" s="228" t="s">
        <v>46</v>
      </c>
      <c r="O94" s="46"/>
      <c r="P94" s="229">
        <f>O94*H94</f>
        <v>0</v>
      </c>
      <c r="Q94" s="229">
        <v>0.00018000000000000001</v>
      </c>
      <c r="R94" s="229">
        <f>Q94*H94</f>
        <v>0.00018000000000000001</v>
      </c>
      <c r="S94" s="229">
        <v>0</v>
      </c>
      <c r="T94" s="230">
        <f>S94*H94</f>
        <v>0</v>
      </c>
      <c r="AR94" s="23" t="s">
        <v>136</v>
      </c>
      <c r="AT94" s="23" t="s">
        <v>131</v>
      </c>
      <c r="AU94" s="23" t="s">
        <v>84</v>
      </c>
      <c r="AY94" s="23" t="s">
        <v>128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24</v>
      </c>
      <c r="BK94" s="231">
        <f>ROUND(I94*H94,2)</f>
        <v>0</v>
      </c>
      <c r="BL94" s="23" t="s">
        <v>136</v>
      </c>
      <c r="BM94" s="23" t="s">
        <v>356</v>
      </c>
    </row>
    <row r="95" s="1" customFormat="1" ht="25.5" customHeight="1">
      <c r="B95" s="45"/>
      <c r="C95" s="220" t="s">
        <v>136</v>
      </c>
      <c r="D95" s="220" t="s">
        <v>131</v>
      </c>
      <c r="E95" s="221" t="s">
        <v>357</v>
      </c>
      <c r="F95" s="222" t="s">
        <v>358</v>
      </c>
      <c r="G95" s="223" t="s">
        <v>278</v>
      </c>
      <c r="H95" s="224">
        <v>1</v>
      </c>
      <c r="I95" s="225"/>
      <c r="J95" s="226">
        <f>ROUND(I95*H95,2)</f>
        <v>0</v>
      </c>
      <c r="K95" s="222" t="s">
        <v>135</v>
      </c>
      <c r="L95" s="71"/>
      <c r="M95" s="227" t="s">
        <v>22</v>
      </c>
      <c r="N95" s="228" t="s">
        <v>46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136</v>
      </c>
      <c r="AT95" s="23" t="s">
        <v>131</v>
      </c>
      <c r="AU95" s="23" t="s">
        <v>84</v>
      </c>
      <c r="AY95" s="23" t="s">
        <v>128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136</v>
      </c>
      <c r="BM95" s="23" t="s">
        <v>359</v>
      </c>
    </row>
    <row r="96" s="11" customFormat="1">
      <c r="B96" s="232"/>
      <c r="C96" s="233"/>
      <c r="D96" s="234" t="s">
        <v>138</v>
      </c>
      <c r="E96" s="235" t="s">
        <v>22</v>
      </c>
      <c r="F96" s="236" t="s">
        <v>360</v>
      </c>
      <c r="G96" s="233"/>
      <c r="H96" s="235" t="s">
        <v>22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138</v>
      </c>
      <c r="AU96" s="242" t="s">
        <v>84</v>
      </c>
      <c r="AV96" s="11" t="s">
        <v>24</v>
      </c>
      <c r="AW96" s="11" t="s">
        <v>39</v>
      </c>
      <c r="AX96" s="11" t="s">
        <v>75</v>
      </c>
      <c r="AY96" s="242" t="s">
        <v>128</v>
      </c>
    </row>
    <row r="97" s="12" customFormat="1">
      <c r="B97" s="243"/>
      <c r="C97" s="244"/>
      <c r="D97" s="234" t="s">
        <v>138</v>
      </c>
      <c r="E97" s="245" t="s">
        <v>22</v>
      </c>
      <c r="F97" s="246" t="s">
        <v>24</v>
      </c>
      <c r="G97" s="244"/>
      <c r="H97" s="247">
        <v>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138</v>
      </c>
      <c r="AU97" s="253" t="s">
        <v>84</v>
      </c>
      <c r="AV97" s="12" t="s">
        <v>84</v>
      </c>
      <c r="AW97" s="12" t="s">
        <v>39</v>
      </c>
      <c r="AX97" s="12" t="s">
        <v>24</v>
      </c>
      <c r="AY97" s="253" t="s">
        <v>128</v>
      </c>
    </row>
    <row r="98" s="1" customFormat="1" ht="25.5" customHeight="1">
      <c r="B98" s="45"/>
      <c r="C98" s="220" t="s">
        <v>190</v>
      </c>
      <c r="D98" s="220" t="s">
        <v>131</v>
      </c>
      <c r="E98" s="221" t="s">
        <v>361</v>
      </c>
      <c r="F98" s="222" t="s">
        <v>362</v>
      </c>
      <c r="G98" s="223" t="s">
        <v>278</v>
      </c>
      <c r="H98" s="224">
        <v>1</v>
      </c>
      <c r="I98" s="225"/>
      <c r="J98" s="226">
        <f>ROUND(I98*H98,2)</f>
        <v>0</v>
      </c>
      <c r="K98" s="222" t="s">
        <v>135</v>
      </c>
      <c r="L98" s="71"/>
      <c r="M98" s="227" t="s">
        <v>22</v>
      </c>
      <c r="N98" s="228" t="s">
        <v>46</v>
      </c>
      <c r="O98" s="46"/>
      <c r="P98" s="229">
        <f>O98*H98</f>
        <v>0</v>
      </c>
      <c r="Q98" s="229">
        <v>8.0000000000000007E-05</v>
      </c>
      <c r="R98" s="229">
        <f>Q98*H98</f>
        <v>8.0000000000000007E-05</v>
      </c>
      <c r="S98" s="229">
        <v>0</v>
      </c>
      <c r="T98" s="230">
        <f>S98*H98</f>
        <v>0</v>
      </c>
      <c r="AR98" s="23" t="s">
        <v>136</v>
      </c>
      <c r="AT98" s="23" t="s">
        <v>131</v>
      </c>
      <c r="AU98" s="23" t="s">
        <v>84</v>
      </c>
      <c r="AY98" s="23" t="s">
        <v>128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24</v>
      </c>
      <c r="BK98" s="231">
        <f>ROUND(I98*H98,2)</f>
        <v>0</v>
      </c>
      <c r="BL98" s="23" t="s">
        <v>136</v>
      </c>
      <c r="BM98" s="23" t="s">
        <v>363</v>
      </c>
    </row>
    <row r="99" s="1" customFormat="1" ht="16.5" customHeight="1">
      <c r="B99" s="45"/>
      <c r="C99" s="220" t="s">
        <v>364</v>
      </c>
      <c r="D99" s="220" t="s">
        <v>131</v>
      </c>
      <c r="E99" s="221" t="s">
        <v>365</v>
      </c>
      <c r="F99" s="222" t="s">
        <v>366</v>
      </c>
      <c r="G99" s="223" t="s">
        <v>278</v>
      </c>
      <c r="H99" s="224">
        <v>1</v>
      </c>
      <c r="I99" s="225"/>
      <c r="J99" s="226">
        <f>ROUND(I99*H99,2)</f>
        <v>0</v>
      </c>
      <c r="K99" s="222" t="s">
        <v>135</v>
      </c>
      <c r="L99" s="71"/>
      <c r="M99" s="227" t="s">
        <v>22</v>
      </c>
      <c r="N99" s="228" t="s">
        <v>46</v>
      </c>
      <c r="O99" s="46"/>
      <c r="P99" s="229">
        <f>O99*H99</f>
        <v>0</v>
      </c>
      <c r="Q99" s="229">
        <v>0.00027</v>
      </c>
      <c r="R99" s="229">
        <f>Q99*H99</f>
        <v>0.00027</v>
      </c>
      <c r="S99" s="229">
        <v>0</v>
      </c>
      <c r="T99" s="230">
        <f>S99*H99</f>
        <v>0</v>
      </c>
      <c r="AR99" s="23" t="s">
        <v>136</v>
      </c>
      <c r="AT99" s="23" t="s">
        <v>131</v>
      </c>
      <c r="AU99" s="23" t="s">
        <v>84</v>
      </c>
      <c r="AY99" s="23" t="s">
        <v>128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24</v>
      </c>
      <c r="BK99" s="231">
        <f>ROUND(I99*H99,2)</f>
        <v>0</v>
      </c>
      <c r="BL99" s="23" t="s">
        <v>136</v>
      </c>
      <c r="BM99" s="23" t="s">
        <v>367</v>
      </c>
    </row>
    <row r="100" s="1" customFormat="1" ht="38.25" customHeight="1">
      <c r="B100" s="45"/>
      <c r="C100" s="220" t="s">
        <v>368</v>
      </c>
      <c r="D100" s="220" t="s">
        <v>131</v>
      </c>
      <c r="E100" s="221" t="s">
        <v>369</v>
      </c>
      <c r="F100" s="222" t="s">
        <v>370</v>
      </c>
      <c r="G100" s="223" t="s">
        <v>134</v>
      </c>
      <c r="H100" s="224">
        <v>5.7000000000000002</v>
      </c>
      <c r="I100" s="225"/>
      <c r="J100" s="226">
        <f>ROUND(I100*H100,2)</f>
        <v>0</v>
      </c>
      <c r="K100" s="222" t="s">
        <v>135</v>
      </c>
      <c r="L100" s="71"/>
      <c r="M100" s="227" t="s">
        <v>22</v>
      </c>
      <c r="N100" s="228" t="s">
        <v>46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0.13</v>
      </c>
      <c r="T100" s="230">
        <f>S100*H100</f>
        <v>0.7410000000000001</v>
      </c>
      <c r="AR100" s="23" t="s">
        <v>136</v>
      </c>
      <c r="AT100" s="23" t="s">
        <v>131</v>
      </c>
      <c r="AU100" s="23" t="s">
        <v>84</v>
      </c>
      <c r="AY100" s="23" t="s">
        <v>128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24</v>
      </c>
      <c r="BK100" s="231">
        <f>ROUND(I100*H100,2)</f>
        <v>0</v>
      </c>
      <c r="BL100" s="23" t="s">
        <v>136</v>
      </c>
      <c r="BM100" s="23" t="s">
        <v>371</v>
      </c>
    </row>
    <row r="101" s="11" customFormat="1">
      <c r="B101" s="232"/>
      <c r="C101" s="233"/>
      <c r="D101" s="234" t="s">
        <v>138</v>
      </c>
      <c r="E101" s="235" t="s">
        <v>22</v>
      </c>
      <c r="F101" s="236" t="s">
        <v>372</v>
      </c>
      <c r="G101" s="233"/>
      <c r="H101" s="235" t="s">
        <v>22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138</v>
      </c>
      <c r="AU101" s="242" t="s">
        <v>84</v>
      </c>
      <c r="AV101" s="11" t="s">
        <v>24</v>
      </c>
      <c r="AW101" s="11" t="s">
        <v>39</v>
      </c>
      <c r="AX101" s="11" t="s">
        <v>75</v>
      </c>
      <c r="AY101" s="242" t="s">
        <v>128</v>
      </c>
    </row>
    <row r="102" s="12" customFormat="1">
      <c r="B102" s="243"/>
      <c r="C102" s="244"/>
      <c r="D102" s="234" t="s">
        <v>138</v>
      </c>
      <c r="E102" s="245" t="s">
        <v>22</v>
      </c>
      <c r="F102" s="246" t="s">
        <v>373</v>
      </c>
      <c r="G102" s="244"/>
      <c r="H102" s="247">
        <v>5.7000000000000002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138</v>
      </c>
      <c r="AU102" s="253" t="s">
        <v>84</v>
      </c>
      <c r="AV102" s="12" t="s">
        <v>84</v>
      </c>
      <c r="AW102" s="12" t="s">
        <v>39</v>
      </c>
      <c r="AX102" s="12" t="s">
        <v>24</v>
      </c>
      <c r="AY102" s="253" t="s">
        <v>128</v>
      </c>
    </row>
    <row r="103" s="1" customFormat="1" ht="38.25" customHeight="1">
      <c r="B103" s="45"/>
      <c r="C103" s="220" t="s">
        <v>29</v>
      </c>
      <c r="D103" s="220" t="s">
        <v>131</v>
      </c>
      <c r="E103" s="221" t="s">
        <v>374</v>
      </c>
      <c r="F103" s="222" t="s">
        <v>375</v>
      </c>
      <c r="G103" s="223" t="s">
        <v>134</v>
      </c>
      <c r="H103" s="224">
        <v>575</v>
      </c>
      <c r="I103" s="225"/>
      <c r="J103" s="226">
        <f>ROUND(I103*H103,2)</f>
        <v>0</v>
      </c>
      <c r="K103" s="222" t="s">
        <v>135</v>
      </c>
      <c r="L103" s="71"/>
      <c r="M103" s="227" t="s">
        <v>22</v>
      </c>
      <c r="N103" s="228" t="s">
        <v>46</v>
      </c>
      <c r="O103" s="46"/>
      <c r="P103" s="229">
        <f>O103*H103</f>
        <v>0</v>
      </c>
      <c r="Q103" s="229">
        <v>0.00012</v>
      </c>
      <c r="R103" s="229">
        <f>Q103*H103</f>
        <v>0.069000000000000006</v>
      </c>
      <c r="S103" s="229">
        <v>0.25600000000000001</v>
      </c>
      <c r="T103" s="230">
        <f>S103*H103</f>
        <v>147.20000000000002</v>
      </c>
      <c r="AR103" s="23" t="s">
        <v>136</v>
      </c>
      <c r="AT103" s="23" t="s">
        <v>131</v>
      </c>
      <c r="AU103" s="23" t="s">
        <v>84</v>
      </c>
      <c r="AY103" s="23" t="s">
        <v>128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24</v>
      </c>
      <c r="BK103" s="231">
        <f>ROUND(I103*H103,2)</f>
        <v>0</v>
      </c>
      <c r="BL103" s="23" t="s">
        <v>136</v>
      </c>
      <c r="BM103" s="23" t="s">
        <v>376</v>
      </c>
    </row>
    <row r="104" s="11" customFormat="1">
      <c r="B104" s="232"/>
      <c r="C104" s="233"/>
      <c r="D104" s="234" t="s">
        <v>138</v>
      </c>
      <c r="E104" s="235" t="s">
        <v>22</v>
      </c>
      <c r="F104" s="236" t="s">
        <v>377</v>
      </c>
      <c r="G104" s="233"/>
      <c r="H104" s="235" t="s">
        <v>22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138</v>
      </c>
      <c r="AU104" s="242" t="s">
        <v>84</v>
      </c>
      <c r="AV104" s="11" t="s">
        <v>24</v>
      </c>
      <c r="AW104" s="11" t="s">
        <v>39</v>
      </c>
      <c r="AX104" s="11" t="s">
        <v>75</v>
      </c>
      <c r="AY104" s="242" t="s">
        <v>128</v>
      </c>
    </row>
    <row r="105" s="12" customFormat="1">
      <c r="B105" s="243"/>
      <c r="C105" s="244"/>
      <c r="D105" s="234" t="s">
        <v>138</v>
      </c>
      <c r="E105" s="245" t="s">
        <v>22</v>
      </c>
      <c r="F105" s="246" t="s">
        <v>378</v>
      </c>
      <c r="G105" s="244"/>
      <c r="H105" s="247">
        <v>575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138</v>
      </c>
      <c r="AU105" s="253" t="s">
        <v>84</v>
      </c>
      <c r="AV105" s="12" t="s">
        <v>84</v>
      </c>
      <c r="AW105" s="12" t="s">
        <v>39</v>
      </c>
      <c r="AX105" s="12" t="s">
        <v>24</v>
      </c>
      <c r="AY105" s="253" t="s">
        <v>128</v>
      </c>
    </row>
    <row r="106" s="1" customFormat="1" ht="38.25" customHeight="1">
      <c r="B106" s="45"/>
      <c r="C106" s="220" t="s">
        <v>379</v>
      </c>
      <c r="D106" s="220" t="s">
        <v>131</v>
      </c>
      <c r="E106" s="221" t="s">
        <v>380</v>
      </c>
      <c r="F106" s="222" t="s">
        <v>381</v>
      </c>
      <c r="G106" s="223" t="s">
        <v>157</v>
      </c>
      <c r="H106" s="224">
        <v>24.300000000000001</v>
      </c>
      <c r="I106" s="225"/>
      <c r="J106" s="226">
        <f>ROUND(I106*H106,2)</f>
        <v>0</v>
      </c>
      <c r="K106" s="222" t="s">
        <v>135</v>
      </c>
      <c r="L106" s="71"/>
      <c r="M106" s="227" t="s">
        <v>22</v>
      </c>
      <c r="N106" s="228" t="s">
        <v>46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136</v>
      </c>
      <c r="AT106" s="23" t="s">
        <v>131</v>
      </c>
      <c r="AU106" s="23" t="s">
        <v>84</v>
      </c>
      <c r="AY106" s="23" t="s">
        <v>128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24</v>
      </c>
      <c r="BK106" s="231">
        <f>ROUND(I106*H106,2)</f>
        <v>0</v>
      </c>
      <c r="BL106" s="23" t="s">
        <v>136</v>
      </c>
      <c r="BM106" s="23" t="s">
        <v>382</v>
      </c>
    </row>
    <row r="107" s="11" customFormat="1">
      <c r="B107" s="232"/>
      <c r="C107" s="233"/>
      <c r="D107" s="234" t="s">
        <v>138</v>
      </c>
      <c r="E107" s="235" t="s">
        <v>22</v>
      </c>
      <c r="F107" s="236" t="s">
        <v>383</v>
      </c>
      <c r="G107" s="233"/>
      <c r="H107" s="235" t="s">
        <v>22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138</v>
      </c>
      <c r="AU107" s="242" t="s">
        <v>84</v>
      </c>
      <c r="AV107" s="11" t="s">
        <v>24</v>
      </c>
      <c r="AW107" s="11" t="s">
        <v>39</v>
      </c>
      <c r="AX107" s="11" t="s">
        <v>75</v>
      </c>
      <c r="AY107" s="242" t="s">
        <v>128</v>
      </c>
    </row>
    <row r="108" s="12" customFormat="1">
      <c r="B108" s="243"/>
      <c r="C108" s="244"/>
      <c r="D108" s="234" t="s">
        <v>138</v>
      </c>
      <c r="E108" s="245" t="s">
        <v>22</v>
      </c>
      <c r="F108" s="246" t="s">
        <v>384</v>
      </c>
      <c r="G108" s="244"/>
      <c r="H108" s="247">
        <v>24.300000000000001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138</v>
      </c>
      <c r="AU108" s="253" t="s">
        <v>84</v>
      </c>
      <c r="AV108" s="12" t="s">
        <v>84</v>
      </c>
      <c r="AW108" s="12" t="s">
        <v>39</v>
      </c>
      <c r="AX108" s="12" t="s">
        <v>24</v>
      </c>
      <c r="AY108" s="253" t="s">
        <v>128</v>
      </c>
    </row>
    <row r="109" s="1" customFormat="1" ht="38.25" customHeight="1">
      <c r="B109" s="45"/>
      <c r="C109" s="220" t="s">
        <v>154</v>
      </c>
      <c r="D109" s="220" t="s">
        <v>131</v>
      </c>
      <c r="E109" s="221" t="s">
        <v>155</v>
      </c>
      <c r="F109" s="222" t="s">
        <v>156</v>
      </c>
      <c r="G109" s="223" t="s">
        <v>157</v>
      </c>
      <c r="H109" s="224">
        <v>412</v>
      </c>
      <c r="I109" s="225"/>
      <c r="J109" s="226">
        <f>ROUND(I109*H109,2)</f>
        <v>0</v>
      </c>
      <c r="K109" s="222" t="s">
        <v>135</v>
      </c>
      <c r="L109" s="71"/>
      <c r="M109" s="227" t="s">
        <v>22</v>
      </c>
      <c r="N109" s="228" t="s">
        <v>46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136</v>
      </c>
      <c r="AT109" s="23" t="s">
        <v>131</v>
      </c>
      <c r="AU109" s="23" t="s">
        <v>84</v>
      </c>
      <c r="AY109" s="23" t="s">
        <v>128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24</v>
      </c>
      <c r="BK109" s="231">
        <f>ROUND(I109*H109,2)</f>
        <v>0</v>
      </c>
      <c r="BL109" s="23" t="s">
        <v>136</v>
      </c>
      <c r="BM109" s="23" t="s">
        <v>158</v>
      </c>
    </row>
    <row r="110" s="11" customFormat="1">
      <c r="B110" s="232"/>
      <c r="C110" s="233"/>
      <c r="D110" s="234" t="s">
        <v>138</v>
      </c>
      <c r="E110" s="235" t="s">
        <v>22</v>
      </c>
      <c r="F110" s="236" t="s">
        <v>385</v>
      </c>
      <c r="G110" s="233"/>
      <c r="H110" s="235" t="s">
        <v>22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138</v>
      </c>
      <c r="AU110" s="242" t="s">
        <v>84</v>
      </c>
      <c r="AV110" s="11" t="s">
        <v>24</v>
      </c>
      <c r="AW110" s="11" t="s">
        <v>39</v>
      </c>
      <c r="AX110" s="11" t="s">
        <v>75</v>
      </c>
      <c r="AY110" s="242" t="s">
        <v>128</v>
      </c>
    </row>
    <row r="111" s="12" customFormat="1">
      <c r="B111" s="243"/>
      <c r="C111" s="244"/>
      <c r="D111" s="234" t="s">
        <v>138</v>
      </c>
      <c r="E111" s="245" t="s">
        <v>22</v>
      </c>
      <c r="F111" s="246" t="s">
        <v>386</v>
      </c>
      <c r="G111" s="244"/>
      <c r="H111" s="247">
        <v>412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138</v>
      </c>
      <c r="AU111" s="253" t="s">
        <v>84</v>
      </c>
      <c r="AV111" s="12" t="s">
        <v>84</v>
      </c>
      <c r="AW111" s="12" t="s">
        <v>39</v>
      </c>
      <c r="AX111" s="12" t="s">
        <v>24</v>
      </c>
      <c r="AY111" s="253" t="s">
        <v>128</v>
      </c>
    </row>
    <row r="112" s="1" customFormat="1" ht="38.25" customHeight="1">
      <c r="B112" s="45"/>
      <c r="C112" s="220" t="s">
        <v>162</v>
      </c>
      <c r="D112" s="220" t="s">
        <v>131</v>
      </c>
      <c r="E112" s="221" t="s">
        <v>163</v>
      </c>
      <c r="F112" s="222" t="s">
        <v>164</v>
      </c>
      <c r="G112" s="223" t="s">
        <v>157</v>
      </c>
      <c r="H112" s="224">
        <v>412</v>
      </c>
      <c r="I112" s="225"/>
      <c r="J112" s="226">
        <f>ROUND(I112*H112,2)</f>
        <v>0</v>
      </c>
      <c r="K112" s="222" t="s">
        <v>135</v>
      </c>
      <c r="L112" s="71"/>
      <c r="M112" s="227" t="s">
        <v>22</v>
      </c>
      <c r="N112" s="228" t="s">
        <v>46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136</v>
      </c>
      <c r="AT112" s="23" t="s">
        <v>131</v>
      </c>
      <c r="AU112" s="23" t="s">
        <v>84</v>
      </c>
      <c r="AY112" s="23" t="s">
        <v>128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24</v>
      </c>
      <c r="BK112" s="231">
        <f>ROUND(I112*H112,2)</f>
        <v>0</v>
      </c>
      <c r="BL112" s="23" t="s">
        <v>136</v>
      </c>
      <c r="BM112" s="23" t="s">
        <v>165</v>
      </c>
    </row>
    <row r="113" s="1" customFormat="1" ht="25.5" customHeight="1">
      <c r="B113" s="45"/>
      <c r="C113" s="220" t="s">
        <v>10</v>
      </c>
      <c r="D113" s="220" t="s">
        <v>131</v>
      </c>
      <c r="E113" s="221" t="s">
        <v>387</v>
      </c>
      <c r="F113" s="222" t="s">
        <v>388</v>
      </c>
      <c r="G113" s="223" t="s">
        <v>157</v>
      </c>
      <c r="H113" s="224">
        <v>38.119999999999997</v>
      </c>
      <c r="I113" s="225"/>
      <c r="J113" s="226">
        <f>ROUND(I113*H113,2)</f>
        <v>0</v>
      </c>
      <c r="K113" s="222" t="s">
        <v>135</v>
      </c>
      <c r="L113" s="71"/>
      <c r="M113" s="227" t="s">
        <v>22</v>
      </c>
      <c r="N113" s="228" t="s">
        <v>46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136</v>
      </c>
      <c r="AT113" s="23" t="s">
        <v>131</v>
      </c>
      <c r="AU113" s="23" t="s">
        <v>84</v>
      </c>
      <c r="AY113" s="23" t="s">
        <v>128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24</v>
      </c>
      <c r="BK113" s="231">
        <f>ROUND(I113*H113,2)</f>
        <v>0</v>
      </c>
      <c r="BL113" s="23" t="s">
        <v>136</v>
      </c>
      <c r="BM113" s="23" t="s">
        <v>389</v>
      </c>
    </row>
    <row r="114" s="11" customFormat="1">
      <c r="B114" s="232"/>
      <c r="C114" s="233"/>
      <c r="D114" s="234" t="s">
        <v>138</v>
      </c>
      <c r="E114" s="235" t="s">
        <v>22</v>
      </c>
      <c r="F114" s="236" t="s">
        <v>390</v>
      </c>
      <c r="G114" s="233"/>
      <c r="H114" s="235" t="s">
        <v>22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138</v>
      </c>
      <c r="AU114" s="242" t="s">
        <v>84</v>
      </c>
      <c r="AV114" s="11" t="s">
        <v>24</v>
      </c>
      <c r="AW114" s="11" t="s">
        <v>39</v>
      </c>
      <c r="AX114" s="11" t="s">
        <v>75</v>
      </c>
      <c r="AY114" s="242" t="s">
        <v>128</v>
      </c>
    </row>
    <row r="115" s="12" customFormat="1">
      <c r="B115" s="243"/>
      <c r="C115" s="244"/>
      <c r="D115" s="234" t="s">
        <v>138</v>
      </c>
      <c r="E115" s="245" t="s">
        <v>22</v>
      </c>
      <c r="F115" s="246" t="s">
        <v>391</v>
      </c>
      <c r="G115" s="244"/>
      <c r="H115" s="247">
        <v>38.119999999999997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138</v>
      </c>
      <c r="AU115" s="253" t="s">
        <v>84</v>
      </c>
      <c r="AV115" s="12" t="s">
        <v>84</v>
      </c>
      <c r="AW115" s="12" t="s">
        <v>39</v>
      </c>
      <c r="AX115" s="12" t="s">
        <v>24</v>
      </c>
      <c r="AY115" s="253" t="s">
        <v>128</v>
      </c>
    </row>
    <row r="116" s="1" customFormat="1" ht="38.25" customHeight="1">
      <c r="B116" s="45"/>
      <c r="C116" s="220" t="s">
        <v>292</v>
      </c>
      <c r="D116" s="220" t="s">
        <v>131</v>
      </c>
      <c r="E116" s="221" t="s">
        <v>392</v>
      </c>
      <c r="F116" s="222" t="s">
        <v>393</v>
      </c>
      <c r="G116" s="223" t="s">
        <v>157</v>
      </c>
      <c r="H116" s="224">
        <v>38.100000000000001</v>
      </c>
      <c r="I116" s="225"/>
      <c r="J116" s="226">
        <f>ROUND(I116*H116,2)</f>
        <v>0</v>
      </c>
      <c r="K116" s="222" t="s">
        <v>135</v>
      </c>
      <c r="L116" s="71"/>
      <c r="M116" s="227" t="s">
        <v>22</v>
      </c>
      <c r="N116" s="228" t="s">
        <v>46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136</v>
      </c>
      <c r="AT116" s="23" t="s">
        <v>131</v>
      </c>
      <c r="AU116" s="23" t="s">
        <v>84</v>
      </c>
      <c r="AY116" s="23" t="s">
        <v>128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24</v>
      </c>
      <c r="BK116" s="231">
        <f>ROUND(I116*H116,2)</f>
        <v>0</v>
      </c>
      <c r="BL116" s="23" t="s">
        <v>136</v>
      </c>
      <c r="BM116" s="23" t="s">
        <v>394</v>
      </c>
    </row>
    <row r="117" s="1" customFormat="1" ht="25.5" customHeight="1">
      <c r="B117" s="45"/>
      <c r="C117" s="220" t="s">
        <v>395</v>
      </c>
      <c r="D117" s="220" t="s">
        <v>131</v>
      </c>
      <c r="E117" s="221" t="s">
        <v>396</v>
      </c>
      <c r="F117" s="222" t="s">
        <v>397</v>
      </c>
      <c r="G117" s="223" t="s">
        <v>157</v>
      </c>
      <c r="H117" s="224">
        <v>27.75</v>
      </c>
      <c r="I117" s="225"/>
      <c r="J117" s="226">
        <f>ROUND(I117*H117,2)</f>
        <v>0</v>
      </c>
      <c r="K117" s="222" t="s">
        <v>135</v>
      </c>
      <c r="L117" s="71"/>
      <c r="M117" s="227" t="s">
        <v>22</v>
      </c>
      <c r="N117" s="228" t="s">
        <v>46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136</v>
      </c>
      <c r="AT117" s="23" t="s">
        <v>131</v>
      </c>
      <c r="AU117" s="23" t="s">
        <v>84</v>
      </c>
      <c r="AY117" s="23" t="s">
        <v>128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24</v>
      </c>
      <c r="BK117" s="231">
        <f>ROUND(I117*H117,2)</f>
        <v>0</v>
      </c>
      <c r="BL117" s="23" t="s">
        <v>136</v>
      </c>
      <c r="BM117" s="23" t="s">
        <v>398</v>
      </c>
    </row>
    <row r="118" s="11" customFormat="1">
      <c r="B118" s="232"/>
      <c r="C118" s="233"/>
      <c r="D118" s="234" t="s">
        <v>138</v>
      </c>
      <c r="E118" s="235" t="s">
        <v>22</v>
      </c>
      <c r="F118" s="236" t="s">
        <v>399</v>
      </c>
      <c r="G118" s="233"/>
      <c r="H118" s="235" t="s">
        <v>22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138</v>
      </c>
      <c r="AU118" s="242" t="s">
        <v>84</v>
      </c>
      <c r="AV118" s="11" t="s">
        <v>24</v>
      </c>
      <c r="AW118" s="11" t="s">
        <v>39</v>
      </c>
      <c r="AX118" s="11" t="s">
        <v>75</v>
      </c>
      <c r="AY118" s="242" t="s">
        <v>128</v>
      </c>
    </row>
    <row r="119" s="11" customFormat="1">
      <c r="B119" s="232"/>
      <c r="C119" s="233"/>
      <c r="D119" s="234" t="s">
        <v>138</v>
      </c>
      <c r="E119" s="235" t="s">
        <v>22</v>
      </c>
      <c r="F119" s="236" t="s">
        <v>400</v>
      </c>
      <c r="G119" s="233"/>
      <c r="H119" s="235" t="s">
        <v>22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138</v>
      </c>
      <c r="AU119" s="242" t="s">
        <v>84</v>
      </c>
      <c r="AV119" s="11" t="s">
        <v>24</v>
      </c>
      <c r="AW119" s="11" t="s">
        <v>39</v>
      </c>
      <c r="AX119" s="11" t="s">
        <v>75</v>
      </c>
      <c r="AY119" s="242" t="s">
        <v>128</v>
      </c>
    </row>
    <row r="120" s="12" customFormat="1">
      <c r="B120" s="243"/>
      <c r="C120" s="244"/>
      <c r="D120" s="234" t="s">
        <v>138</v>
      </c>
      <c r="E120" s="245" t="s">
        <v>22</v>
      </c>
      <c r="F120" s="246" t="s">
        <v>401</v>
      </c>
      <c r="G120" s="244"/>
      <c r="H120" s="247">
        <v>27.75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138</v>
      </c>
      <c r="AU120" s="253" t="s">
        <v>84</v>
      </c>
      <c r="AV120" s="12" t="s">
        <v>84</v>
      </c>
      <c r="AW120" s="12" t="s">
        <v>39</v>
      </c>
      <c r="AX120" s="12" t="s">
        <v>24</v>
      </c>
      <c r="AY120" s="253" t="s">
        <v>128</v>
      </c>
    </row>
    <row r="121" s="1" customFormat="1" ht="38.25" customHeight="1">
      <c r="B121" s="45"/>
      <c r="C121" s="220" t="s">
        <v>402</v>
      </c>
      <c r="D121" s="220" t="s">
        <v>131</v>
      </c>
      <c r="E121" s="221" t="s">
        <v>403</v>
      </c>
      <c r="F121" s="222" t="s">
        <v>404</v>
      </c>
      <c r="G121" s="223" t="s">
        <v>157</v>
      </c>
      <c r="H121" s="224">
        <v>27.75</v>
      </c>
      <c r="I121" s="225"/>
      <c r="J121" s="226">
        <f>ROUND(I121*H121,2)</f>
        <v>0</v>
      </c>
      <c r="K121" s="222" t="s">
        <v>135</v>
      </c>
      <c r="L121" s="71"/>
      <c r="M121" s="227" t="s">
        <v>22</v>
      </c>
      <c r="N121" s="228" t="s">
        <v>46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136</v>
      </c>
      <c r="AT121" s="23" t="s">
        <v>131</v>
      </c>
      <c r="AU121" s="23" t="s">
        <v>84</v>
      </c>
      <c r="AY121" s="23" t="s">
        <v>128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24</v>
      </c>
      <c r="BK121" s="231">
        <f>ROUND(I121*H121,2)</f>
        <v>0</v>
      </c>
      <c r="BL121" s="23" t="s">
        <v>136</v>
      </c>
      <c r="BM121" s="23" t="s">
        <v>405</v>
      </c>
    </row>
    <row r="122" s="1" customFormat="1" ht="25.5" customHeight="1">
      <c r="B122" s="45"/>
      <c r="C122" s="220" t="s">
        <v>406</v>
      </c>
      <c r="D122" s="220" t="s">
        <v>131</v>
      </c>
      <c r="E122" s="221" t="s">
        <v>407</v>
      </c>
      <c r="F122" s="222" t="s">
        <v>408</v>
      </c>
      <c r="G122" s="223" t="s">
        <v>134</v>
      </c>
      <c r="H122" s="224">
        <v>55.5</v>
      </c>
      <c r="I122" s="225"/>
      <c r="J122" s="226">
        <f>ROUND(I122*H122,2)</f>
        <v>0</v>
      </c>
      <c r="K122" s="222" t="s">
        <v>135</v>
      </c>
      <c r="L122" s="71"/>
      <c r="M122" s="227" t="s">
        <v>22</v>
      </c>
      <c r="N122" s="228" t="s">
        <v>46</v>
      </c>
      <c r="O122" s="46"/>
      <c r="P122" s="229">
        <f>O122*H122</f>
        <v>0</v>
      </c>
      <c r="Q122" s="229">
        <v>0.00084000000000000003</v>
      </c>
      <c r="R122" s="229">
        <f>Q122*H122</f>
        <v>0.046620000000000002</v>
      </c>
      <c r="S122" s="229">
        <v>0</v>
      </c>
      <c r="T122" s="230">
        <f>S122*H122</f>
        <v>0</v>
      </c>
      <c r="AR122" s="23" t="s">
        <v>136</v>
      </c>
      <c r="AT122" s="23" t="s">
        <v>131</v>
      </c>
      <c r="AU122" s="23" t="s">
        <v>84</v>
      </c>
      <c r="AY122" s="23" t="s">
        <v>128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24</v>
      </c>
      <c r="BK122" s="231">
        <f>ROUND(I122*H122,2)</f>
        <v>0</v>
      </c>
      <c r="BL122" s="23" t="s">
        <v>136</v>
      </c>
      <c r="BM122" s="23" t="s">
        <v>409</v>
      </c>
    </row>
    <row r="123" s="11" customFormat="1">
      <c r="B123" s="232"/>
      <c r="C123" s="233"/>
      <c r="D123" s="234" t="s">
        <v>138</v>
      </c>
      <c r="E123" s="235" t="s">
        <v>22</v>
      </c>
      <c r="F123" s="236" t="s">
        <v>399</v>
      </c>
      <c r="G123" s="233"/>
      <c r="H123" s="235" t="s">
        <v>22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138</v>
      </c>
      <c r="AU123" s="242" t="s">
        <v>84</v>
      </c>
      <c r="AV123" s="11" t="s">
        <v>24</v>
      </c>
      <c r="AW123" s="11" t="s">
        <v>39</v>
      </c>
      <c r="AX123" s="11" t="s">
        <v>75</v>
      </c>
      <c r="AY123" s="242" t="s">
        <v>128</v>
      </c>
    </row>
    <row r="124" s="11" customFormat="1">
      <c r="B124" s="232"/>
      <c r="C124" s="233"/>
      <c r="D124" s="234" t="s">
        <v>138</v>
      </c>
      <c r="E124" s="235" t="s">
        <v>22</v>
      </c>
      <c r="F124" s="236" t="s">
        <v>400</v>
      </c>
      <c r="G124" s="233"/>
      <c r="H124" s="235" t="s">
        <v>22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138</v>
      </c>
      <c r="AU124" s="242" t="s">
        <v>84</v>
      </c>
      <c r="AV124" s="11" t="s">
        <v>24</v>
      </c>
      <c r="AW124" s="11" t="s">
        <v>39</v>
      </c>
      <c r="AX124" s="11" t="s">
        <v>75</v>
      </c>
      <c r="AY124" s="242" t="s">
        <v>128</v>
      </c>
    </row>
    <row r="125" s="12" customFormat="1">
      <c r="B125" s="243"/>
      <c r="C125" s="244"/>
      <c r="D125" s="234" t="s">
        <v>138</v>
      </c>
      <c r="E125" s="245" t="s">
        <v>22</v>
      </c>
      <c r="F125" s="246" t="s">
        <v>410</v>
      </c>
      <c r="G125" s="244"/>
      <c r="H125" s="247">
        <v>55.5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138</v>
      </c>
      <c r="AU125" s="253" t="s">
        <v>84</v>
      </c>
      <c r="AV125" s="12" t="s">
        <v>84</v>
      </c>
      <c r="AW125" s="12" t="s">
        <v>39</v>
      </c>
      <c r="AX125" s="12" t="s">
        <v>24</v>
      </c>
      <c r="AY125" s="253" t="s">
        <v>128</v>
      </c>
    </row>
    <row r="126" s="1" customFormat="1" ht="25.5" customHeight="1">
      <c r="B126" s="45"/>
      <c r="C126" s="220" t="s">
        <v>264</v>
      </c>
      <c r="D126" s="220" t="s">
        <v>131</v>
      </c>
      <c r="E126" s="221" t="s">
        <v>411</v>
      </c>
      <c r="F126" s="222" t="s">
        <v>412</v>
      </c>
      <c r="G126" s="223" t="s">
        <v>134</v>
      </c>
      <c r="H126" s="224">
        <v>55.5</v>
      </c>
      <c r="I126" s="225"/>
      <c r="J126" s="226">
        <f>ROUND(I126*H126,2)</f>
        <v>0</v>
      </c>
      <c r="K126" s="222" t="s">
        <v>135</v>
      </c>
      <c r="L126" s="71"/>
      <c r="M126" s="227" t="s">
        <v>22</v>
      </c>
      <c r="N126" s="228" t="s">
        <v>46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136</v>
      </c>
      <c r="AT126" s="23" t="s">
        <v>131</v>
      </c>
      <c r="AU126" s="23" t="s">
        <v>84</v>
      </c>
      <c r="AY126" s="23" t="s">
        <v>128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24</v>
      </c>
      <c r="BK126" s="231">
        <f>ROUND(I126*H126,2)</f>
        <v>0</v>
      </c>
      <c r="BL126" s="23" t="s">
        <v>136</v>
      </c>
      <c r="BM126" s="23" t="s">
        <v>413</v>
      </c>
    </row>
    <row r="127" s="1" customFormat="1" ht="38.25" customHeight="1">
      <c r="B127" s="45"/>
      <c r="C127" s="220" t="s">
        <v>9</v>
      </c>
      <c r="D127" s="220" t="s">
        <v>131</v>
      </c>
      <c r="E127" s="221" t="s">
        <v>414</v>
      </c>
      <c r="F127" s="222" t="s">
        <v>415</v>
      </c>
      <c r="G127" s="223" t="s">
        <v>157</v>
      </c>
      <c r="H127" s="224">
        <v>65.900000000000006</v>
      </c>
      <c r="I127" s="225"/>
      <c r="J127" s="226">
        <f>ROUND(I127*H127,2)</f>
        <v>0</v>
      </c>
      <c r="K127" s="222" t="s">
        <v>135</v>
      </c>
      <c r="L127" s="71"/>
      <c r="M127" s="227" t="s">
        <v>22</v>
      </c>
      <c r="N127" s="228" t="s">
        <v>46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136</v>
      </c>
      <c r="AT127" s="23" t="s">
        <v>131</v>
      </c>
      <c r="AU127" s="23" t="s">
        <v>84</v>
      </c>
      <c r="AY127" s="23" t="s">
        <v>128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24</v>
      </c>
      <c r="BK127" s="231">
        <f>ROUND(I127*H127,2)</f>
        <v>0</v>
      </c>
      <c r="BL127" s="23" t="s">
        <v>136</v>
      </c>
      <c r="BM127" s="23" t="s">
        <v>416</v>
      </c>
    </row>
    <row r="128" s="12" customFormat="1">
      <c r="B128" s="243"/>
      <c r="C128" s="244"/>
      <c r="D128" s="234" t="s">
        <v>138</v>
      </c>
      <c r="E128" s="245" t="s">
        <v>22</v>
      </c>
      <c r="F128" s="246" t="s">
        <v>417</v>
      </c>
      <c r="G128" s="244"/>
      <c r="H128" s="247">
        <v>65.900000000000006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138</v>
      </c>
      <c r="AU128" s="253" t="s">
        <v>84</v>
      </c>
      <c r="AV128" s="12" t="s">
        <v>84</v>
      </c>
      <c r="AW128" s="12" t="s">
        <v>39</v>
      </c>
      <c r="AX128" s="12" t="s">
        <v>24</v>
      </c>
      <c r="AY128" s="253" t="s">
        <v>128</v>
      </c>
    </row>
    <row r="129" s="1" customFormat="1" ht="38.25" customHeight="1">
      <c r="B129" s="45"/>
      <c r="C129" s="220" t="s">
        <v>418</v>
      </c>
      <c r="D129" s="220" t="s">
        <v>131</v>
      </c>
      <c r="E129" s="221" t="s">
        <v>419</v>
      </c>
      <c r="F129" s="222" t="s">
        <v>420</v>
      </c>
      <c r="G129" s="223" t="s">
        <v>278</v>
      </c>
      <c r="H129" s="224">
        <v>1</v>
      </c>
      <c r="I129" s="225"/>
      <c r="J129" s="226">
        <f>ROUND(I129*H129,2)</f>
        <v>0</v>
      </c>
      <c r="K129" s="222" t="s">
        <v>135</v>
      </c>
      <c r="L129" s="71"/>
      <c r="M129" s="227" t="s">
        <v>22</v>
      </c>
      <c r="N129" s="228" t="s">
        <v>46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136</v>
      </c>
      <c r="AT129" s="23" t="s">
        <v>131</v>
      </c>
      <c r="AU129" s="23" t="s">
        <v>84</v>
      </c>
      <c r="AY129" s="23" t="s">
        <v>128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24</v>
      </c>
      <c r="BK129" s="231">
        <f>ROUND(I129*H129,2)</f>
        <v>0</v>
      </c>
      <c r="BL129" s="23" t="s">
        <v>136</v>
      </c>
      <c r="BM129" s="23" t="s">
        <v>421</v>
      </c>
    </row>
    <row r="130" s="1" customFormat="1" ht="38.25" customHeight="1">
      <c r="B130" s="45"/>
      <c r="C130" s="220" t="s">
        <v>166</v>
      </c>
      <c r="D130" s="220" t="s">
        <v>131</v>
      </c>
      <c r="E130" s="221" t="s">
        <v>167</v>
      </c>
      <c r="F130" s="222" t="s">
        <v>168</v>
      </c>
      <c r="G130" s="223" t="s">
        <v>157</v>
      </c>
      <c r="H130" s="224">
        <v>488.80000000000001</v>
      </c>
      <c r="I130" s="225"/>
      <c r="J130" s="226">
        <f>ROUND(I130*H130,2)</f>
        <v>0</v>
      </c>
      <c r="K130" s="222" t="s">
        <v>135</v>
      </c>
      <c r="L130" s="71"/>
      <c r="M130" s="227" t="s">
        <v>22</v>
      </c>
      <c r="N130" s="228" t="s">
        <v>46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136</v>
      </c>
      <c r="AT130" s="23" t="s">
        <v>131</v>
      </c>
      <c r="AU130" s="23" t="s">
        <v>84</v>
      </c>
      <c r="AY130" s="23" t="s">
        <v>128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24</v>
      </c>
      <c r="BK130" s="231">
        <f>ROUND(I130*H130,2)</f>
        <v>0</v>
      </c>
      <c r="BL130" s="23" t="s">
        <v>136</v>
      </c>
      <c r="BM130" s="23" t="s">
        <v>169</v>
      </c>
    </row>
    <row r="131" s="11" customFormat="1">
      <c r="B131" s="232"/>
      <c r="C131" s="233"/>
      <c r="D131" s="234" t="s">
        <v>138</v>
      </c>
      <c r="E131" s="235" t="s">
        <v>22</v>
      </c>
      <c r="F131" s="236" t="s">
        <v>422</v>
      </c>
      <c r="G131" s="233"/>
      <c r="H131" s="235" t="s">
        <v>22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138</v>
      </c>
      <c r="AU131" s="242" t="s">
        <v>84</v>
      </c>
      <c r="AV131" s="11" t="s">
        <v>24</v>
      </c>
      <c r="AW131" s="11" t="s">
        <v>39</v>
      </c>
      <c r="AX131" s="11" t="s">
        <v>75</v>
      </c>
      <c r="AY131" s="242" t="s">
        <v>128</v>
      </c>
    </row>
    <row r="132" s="12" customFormat="1">
      <c r="B132" s="243"/>
      <c r="C132" s="244"/>
      <c r="D132" s="234" t="s">
        <v>138</v>
      </c>
      <c r="E132" s="245" t="s">
        <v>22</v>
      </c>
      <c r="F132" s="246" t="s">
        <v>423</v>
      </c>
      <c r="G132" s="244"/>
      <c r="H132" s="247">
        <v>21.300000000000001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138</v>
      </c>
      <c r="AU132" s="253" t="s">
        <v>84</v>
      </c>
      <c r="AV132" s="12" t="s">
        <v>84</v>
      </c>
      <c r="AW132" s="12" t="s">
        <v>39</v>
      </c>
      <c r="AX132" s="12" t="s">
        <v>75</v>
      </c>
      <c r="AY132" s="253" t="s">
        <v>128</v>
      </c>
    </row>
    <row r="133" s="11" customFormat="1">
      <c r="B133" s="232"/>
      <c r="C133" s="233"/>
      <c r="D133" s="234" t="s">
        <v>138</v>
      </c>
      <c r="E133" s="235" t="s">
        <v>22</v>
      </c>
      <c r="F133" s="236" t="s">
        <v>424</v>
      </c>
      <c r="G133" s="233"/>
      <c r="H133" s="235" t="s">
        <v>22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138</v>
      </c>
      <c r="AU133" s="242" t="s">
        <v>84</v>
      </c>
      <c r="AV133" s="11" t="s">
        <v>24</v>
      </c>
      <c r="AW133" s="11" t="s">
        <v>39</v>
      </c>
      <c r="AX133" s="11" t="s">
        <v>75</v>
      </c>
      <c r="AY133" s="242" t="s">
        <v>128</v>
      </c>
    </row>
    <row r="134" s="12" customFormat="1">
      <c r="B134" s="243"/>
      <c r="C134" s="244"/>
      <c r="D134" s="234" t="s">
        <v>138</v>
      </c>
      <c r="E134" s="245" t="s">
        <v>22</v>
      </c>
      <c r="F134" s="246" t="s">
        <v>386</v>
      </c>
      <c r="G134" s="244"/>
      <c r="H134" s="247">
        <v>412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138</v>
      </c>
      <c r="AU134" s="253" t="s">
        <v>84</v>
      </c>
      <c r="AV134" s="12" t="s">
        <v>84</v>
      </c>
      <c r="AW134" s="12" t="s">
        <v>39</v>
      </c>
      <c r="AX134" s="12" t="s">
        <v>75</v>
      </c>
      <c r="AY134" s="253" t="s">
        <v>128</v>
      </c>
    </row>
    <row r="135" s="11" customFormat="1">
      <c r="B135" s="232"/>
      <c r="C135" s="233"/>
      <c r="D135" s="234" t="s">
        <v>138</v>
      </c>
      <c r="E135" s="235" t="s">
        <v>22</v>
      </c>
      <c r="F135" s="236" t="s">
        <v>425</v>
      </c>
      <c r="G135" s="233"/>
      <c r="H135" s="235" t="s">
        <v>22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138</v>
      </c>
      <c r="AU135" s="242" t="s">
        <v>84</v>
      </c>
      <c r="AV135" s="11" t="s">
        <v>24</v>
      </c>
      <c r="AW135" s="11" t="s">
        <v>39</v>
      </c>
      <c r="AX135" s="11" t="s">
        <v>75</v>
      </c>
      <c r="AY135" s="242" t="s">
        <v>128</v>
      </c>
    </row>
    <row r="136" s="12" customFormat="1">
      <c r="B136" s="243"/>
      <c r="C136" s="244"/>
      <c r="D136" s="234" t="s">
        <v>138</v>
      </c>
      <c r="E136" s="245" t="s">
        <v>22</v>
      </c>
      <c r="F136" s="246" t="s">
        <v>426</v>
      </c>
      <c r="G136" s="244"/>
      <c r="H136" s="247">
        <v>55.5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138</v>
      </c>
      <c r="AU136" s="253" t="s">
        <v>84</v>
      </c>
      <c r="AV136" s="12" t="s">
        <v>84</v>
      </c>
      <c r="AW136" s="12" t="s">
        <v>39</v>
      </c>
      <c r="AX136" s="12" t="s">
        <v>75</v>
      </c>
      <c r="AY136" s="253" t="s">
        <v>128</v>
      </c>
    </row>
    <row r="137" s="13" customFormat="1">
      <c r="B137" s="254"/>
      <c r="C137" s="255"/>
      <c r="D137" s="234" t="s">
        <v>138</v>
      </c>
      <c r="E137" s="256" t="s">
        <v>22</v>
      </c>
      <c r="F137" s="257" t="s">
        <v>189</v>
      </c>
      <c r="G137" s="255"/>
      <c r="H137" s="258">
        <v>488.80000000000001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138</v>
      </c>
      <c r="AU137" s="264" t="s">
        <v>84</v>
      </c>
      <c r="AV137" s="13" t="s">
        <v>136</v>
      </c>
      <c r="AW137" s="13" t="s">
        <v>39</v>
      </c>
      <c r="AX137" s="13" t="s">
        <v>24</v>
      </c>
      <c r="AY137" s="264" t="s">
        <v>128</v>
      </c>
    </row>
    <row r="138" s="1" customFormat="1" ht="25.5" customHeight="1">
      <c r="B138" s="45"/>
      <c r="C138" s="220" t="s">
        <v>427</v>
      </c>
      <c r="D138" s="220" t="s">
        <v>131</v>
      </c>
      <c r="E138" s="221" t="s">
        <v>428</v>
      </c>
      <c r="F138" s="222" t="s">
        <v>429</v>
      </c>
      <c r="G138" s="223" t="s">
        <v>157</v>
      </c>
      <c r="H138" s="224">
        <v>24.300000000000001</v>
      </c>
      <c r="I138" s="225"/>
      <c r="J138" s="226">
        <f>ROUND(I138*H138,2)</f>
        <v>0</v>
      </c>
      <c r="K138" s="222" t="s">
        <v>135</v>
      </c>
      <c r="L138" s="71"/>
      <c r="M138" s="227" t="s">
        <v>22</v>
      </c>
      <c r="N138" s="228" t="s">
        <v>46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136</v>
      </c>
      <c r="AT138" s="23" t="s">
        <v>131</v>
      </c>
      <c r="AU138" s="23" t="s">
        <v>84</v>
      </c>
      <c r="AY138" s="23" t="s">
        <v>128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24</v>
      </c>
      <c r="BK138" s="231">
        <f>ROUND(I138*H138,2)</f>
        <v>0</v>
      </c>
      <c r="BL138" s="23" t="s">
        <v>136</v>
      </c>
      <c r="BM138" s="23" t="s">
        <v>430</v>
      </c>
    </row>
    <row r="139" s="11" customFormat="1">
      <c r="B139" s="232"/>
      <c r="C139" s="233"/>
      <c r="D139" s="234" t="s">
        <v>138</v>
      </c>
      <c r="E139" s="235" t="s">
        <v>22</v>
      </c>
      <c r="F139" s="236" t="s">
        <v>431</v>
      </c>
      <c r="G139" s="233"/>
      <c r="H139" s="235" t="s">
        <v>22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138</v>
      </c>
      <c r="AU139" s="242" t="s">
        <v>84</v>
      </c>
      <c r="AV139" s="11" t="s">
        <v>24</v>
      </c>
      <c r="AW139" s="11" t="s">
        <v>39</v>
      </c>
      <c r="AX139" s="11" t="s">
        <v>75</v>
      </c>
      <c r="AY139" s="242" t="s">
        <v>128</v>
      </c>
    </row>
    <row r="140" s="12" customFormat="1">
      <c r="B140" s="243"/>
      <c r="C140" s="244"/>
      <c r="D140" s="234" t="s">
        <v>138</v>
      </c>
      <c r="E140" s="245" t="s">
        <v>22</v>
      </c>
      <c r="F140" s="246" t="s">
        <v>432</v>
      </c>
      <c r="G140" s="244"/>
      <c r="H140" s="247">
        <v>24.300000000000001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138</v>
      </c>
      <c r="AU140" s="253" t="s">
        <v>84</v>
      </c>
      <c r="AV140" s="12" t="s">
        <v>84</v>
      </c>
      <c r="AW140" s="12" t="s">
        <v>39</v>
      </c>
      <c r="AX140" s="12" t="s">
        <v>24</v>
      </c>
      <c r="AY140" s="253" t="s">
        <v>128</v>
      </c>
    </row>
    <row r="141" s="1" customFormat="1" ht="16.5" customHeight="1">
      <c r="B141" s="45"/>
      <c r="C141" s="220" t="s">
        <v>172</v>
      </c>
      <c r="D141" s="220" t="s">
        <v>131</v>
      </c>
      <c r="E141" s="221" t="s">
        <v>173</v>
      </c>
      <c r="F141" s="222" t="s">
        <v>174</v>
      </c>
      <c r="G141" s="223" t="s">
        <v>157</v>
      </c>
      <c r="H141" s="224">
        <v>467.5</v>
      </c>
      <c r="I141" s="225"/>
      <c r="J141" s="226">
        <f>ROUND(I141*H141,2)</f>
        <v>0</v>
      </c>
      <c r="K141" s="222" t="s">
        <v>135</v>
      </c>
      <c r="L141" s="71"/>
      <c r="M141" s="227" t="s">
        <v>22</v>
      </c>
      <c r="N141" s="228" t="s">
        <v>46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136</v>
      </c>
      <c r="AT141" s="23" t="s">
        <v>131</v>
      </c>
      <c r="AU141" s="23" t="s">
        <v>84</v>
      </c>
      <c r="AY141" s="23" t="s">
        <v>128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24</v>
      </c>
      <c r="BK141" s="231">
        <f>ROUND(I141*H141,2)</f>
        <v>0</v>
      </c>
      <c r="BL141" s="23" t="s">
        <v>136</v>
      </c>
      <c r="BM141" s="23" t="s">
        <v>175</v>
      </c>
    </row>
    <row r="142" s="12" customFormat="1">
      <c r="B142" s="243"/>
      <c r="C142" s="244"/>
      <c r="D142" s="234" t="s">
        <v>138</v>
      </c>
      <c r="E142" s="245" t="s">
        <v>22</v>
      </c>
      <c r="F142" s="246" t="s">
        <v>433</v>
      </c>
      <c r="G142" s="244"/>
      <c r="H142" s="247">
        <v>467.5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138</v>
      </c>
      <c r="AU142" s="253" t="s">
        <v>84</v>
      </c>
      <c r="AV142" s="12" t="s">
        <v>84</v>
      </c>
      <c r="AW142" s="12" t="s">
        <v>39</v>
      </c>
      <c r="AX142" s="12" t="s">
        <v>24</v>
      </c>
      <c r="AY142" s="253" t="s">
        <v>128</v>
      </c>
    </row>
    <row r="143" s="1" customFormat="1" ht="16.5" customHeight="1">
      <c r="B143" s="45"/>
      <c r="C143" s="220" t="s">
        <v>176</v>
      </c>
      <c r="D143" s="220" t="s">
        <v>131</v>
      </c>
      <c r="E143" s="221" t="s">
        <v>177</v>
      </c>
      <c r="F143" s="222" t="s">
        <v>178</v>
      </c>
      <c r="G143" s="223" t="s">
        <v>179</v>
      </c>
      <c r="H143" s="224">
        <v>841.5</v>
      </c>
      <c r="I143" s="225"/>
      <c r="J143" s="226">
        <f>ROUND(I143*H143,2)</f>
        <v>0</v>
      </c>
      <c r="K143" s="222" t="s">
        <v>135</v>
      </c>
      <c r="L143" s="71"/>
      <c r="M143" s="227" t="s">
        <v>22</v>
      </c>
      <c r="N143" s="228" t="s">
        <v>46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136</v>
      </c>
      <c r="AT143" s="23" t="s">
        <v>131</v>
      </c>
      <c r="AU143" s="23" t="s">
        <v>84</v>
      </c>
      <c r="AY143" s="23" t="s">
        <v>128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24</v>
      </c>
      <c r="BK143" s="231">
        <f>ROUND(I143*H143,2)</f>
        <v>0</v>
      </c>
      <c r="BL143" s="23" t="s">
        <v>136</v>
      </c>
      <c r="BM143" s="23" t="s">
        <v>180</v>
      </c>
    </row>
    <row r="144" s="11" customFormat="1">
      <c r="B144" s="232"/>
      <c r="C144" s="233"/>
      <c r="D144" s="234" t="s">
        <v>138</v>
      </c>
      <c r="E144" s="235" t="s">
        <v>22</v>
      </c>
      <c r="F144" s="236" t="s">
        <v>181</v>
      </c>
      <c r="G144" s="233"/>
      <c r="H144" s="235" t="s">
        <v>22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138</v>
      </c>
      <c r="AU144" s="242" t="s">
        <v>84</v>
      </c>
      <c r="AV144" s="11" t="s">
        <v>24</v>
      </c>
      <c r="AW144" s="11" t="s">
        <v>39</v>
      </c>
      <c r="AX144" s="11" t="s">
        <v>75</v>
      </c>
      <c r="AY144" s="242" t="s">
        <v>128</v>
      </c>
    </row>
    <row r="145" s="12" customFormat="1">
      <c r="B145" s="243"/>
      <c r="C145" s="244"/>
      <c r="D145" s="234" t="s">
        <v>138</v>
      </c>
      <c r="E145" s="245" t="s">
        <v>22</v>
      </c>
      <c r="F145" s="246" t="s">
        <v>434</v>
      </c>
      <c r="G145" s="244"/>
      <c r="H145" s="247">
        <v>841.5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138</v>
      </c>
      <c r="AU145" s="253" t="s">
        <v>84</v>
      </c>
      <c r="AV145" s="12" t="s">
        <v>84</v>
      </c>
      <c r="AW145" s="12" t="s">
        <v>39</v>
      </c>
      <c r="AX145" s="12" t="s">
        <v>24</v>
      </c>
      <c r="AY145" s="253" t="s">
        <v>128</v>
      </c>
    </row>
    <row r="146" s="1" customFormat="1" ht="25.5" customHeight="1">
      <c r="B146" s="45"/>
      <c r="C146" s="220" t="s">
        <v>435</v>
      </c>
      <c r="D146" s="220" t="s">
        <v>131</v>
      </c>
      <c r="E146" s="221" t="s">
        <v>436</v>
      </c>
      <c r="F146" s="222" t="s">
        <v>437</v>
      </c>
      <c r="G146" s="223" t="s">
        <v>157</v>
      </c>
      <c r="H146" s="224">
        <v>11.285</v>
      </c>
      <c r="I146" s="225"/>
      <c r="J146" s="226">
        <f>ROUND(I146*H146,2)</f>
        <v>0</v>
      </c>
      <c r="K146" s="222" t="s">
        <v>135</v>
      </c>
      <c r="L146" s="71"/>
      <c r="M146" s="227" t="s">
        <v>22</v>
      </c>
      <c r="N146" s="228" t="s">
        <v>46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136</v>
      </c>
      <c r="AT146" s="23" t="s">
        <v>131</v>
      </c>
      <c r="AU146" s="23" t="s">
        <v>84</v>
      </c>
      <c r="AY146" s="23" t="s">
        <v>128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24</v>
      </c>
      <c r="BK146" s="231">
        <f>ROUND(I146*H146,2)</f>
        <v>0</v>
      </c>
      <c r="BL146" s="23" t="s">
        <v>136</v>
      </c>
      <c r="BM146" s="23" t="s">
        <v>438</v>
      </c>
    </row>
    <row r="147" s="11" customFormat="1">
      <c r="B147" s="232"/>
      <c r="C147" s="233"/>
      <c r="D147" s="234" t="s">
        <v>138</v>
      </c>
      <c r="E147" s="235" t="s">
        <v>22</v>
      </c>
      <c r="F147" s="236" t="s">
        <v>439</v>
      </c>
      <c r="G147" s="233"/>
      <c r="H147" s="235" t="s">
        <v>22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138</v>
      </c>
      <c r="AU147" s="242" t="s">
        <v>84</v>
      </c>
      <c r="AV147" s="11" t="s">
        <v>24</v>
      </c>
      <c r="AW147" s="11" t="s">
        <v>39</v>
      </c>
      <c r="AX147" s="11" t="s">
        <v>75</v>
      </c>
      <c r="AY147" s="242" t="s">
        <v>128</v>
      </c>
    </row>
    <row r="148" s="12" customFormat="1">
      <c r="B148" s="243"/>
      <c r="C148" s="244"/>
      <c r="D148" s="234" t="s">
        <v>138</v>
      </c>
      <c r="E148" s="245" t="s">
        <v>22</v>
      </c>
      <c r="F148" s="246" t="s">
        <v>440</v>
      </c>
      <c r="G148" s="244"/>
      <c r="H148" s="247">
        <v>11.285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138</v>
      </c>
      <c r="AU148" s="253" t="s">
        <v>84</v>
      </c>
      <c r="AV148" s="12" t="s">
        <v>84</v>
      </c>
      <c r="AW148" s="12" t="s">
        <v>39</v>
      </c>
      <c r="AX148" s="12" t="s">
        <v>24</v>
      </c>
      <c r="AY148" s="253" t="s">
        <v>128</v>
      </c>
    </row>
    <row r="149" s="1" customFormat="1" ht="25.5" customHeight="1">
      <c r="B149" s="45"/>
      <c r="C149" s="265" t="s">
        <v>441</v>
      </c>
      <c r="D149" s="265" t="s">
        <v>210</v>
      </c>
      <c r="E149" s="266" t="s">
        <v>442</v>
      </c>
      <c r="F149" s="267" t="s">
        <v>443</v>
      </c>
      <c r="G149" s="268" t="s">
        <v>179</v>
      </c>
      <c r="H149" s="269">
        <v>22.231000000000002</v>
      </c>
      <c r="I149" s="270"/>
      <c r="J149" s="271">
        <f>ROUND(I149*H149,2)</f>
        <v>0</v>
      </c>
      <c r="K149" s="267" t="s">
        <v>135</v>
      </c>
      <c r="L149" s="272"/>
      <c r="M149" s="273" t="s">
        <v>22</v>
      </c>
      <c r="N149" s="274" t="s">
        <v>46</v>
      </c>
      <c r="O149" s="46"/>
      <c r="P149" s="229">
        <f>O149*H149</f>
        <v>0</v>
      </c>
      <c r="Q149" s="229">
        <v>1</v>
      </c>
      <c r="R149" s="229">
        <f>Q149*H149</f>
        <v>22.231000000000002</v>
      </c>
      <c r="S149" s="229">
        <v>0</v>
      </c>
      <c r="T149" s="230">
        <f>S149*H149</f>
        <v>0</v>
      </c>
      <c r="AR149" s="23" t="s">
        <v>130</v>
      </c>
      <c r="AT149" s="23" t="s">
        <v>210</v>
      </c>
      <c r="AU149" s="23" t="s">
        <v>84</v>
      </c>
      <c r="AY149" s="23" t="s">
        <v>128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24</v>
      </c>
      <c r="BK149" s="231">
        <f>ROUND(I149*H149,2)</f>
        <v>0</v>
      </c>
      <c r="BL149" s="23" t="s">
        <v>136</v>
      </c>
      <c r="BM149" s="23" t="s">
        <v>444</v>
      </c>
    </row>
    <row r="150" s="12" customFormat="1">
      <c r="B150" s="243"/>
      <c r="C150" s="244"/>
      <c r="D150" s="234" t="s">
        <v>138</v>
      </c>
      <c r="E150" s="244"/>
      <c r="F150" s="246" t="s">
        <v>445</v>
      </c>
      <c r="G150" s="244"/>
      <c r="H150" s="247">
        <v>22.231000000000002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138</v>
      </c>
      <c r="AU150" s="253" t="s">
        <v>84</v>
      </c>
      <c r="AV150" s="12" t="s">
        <v>84</v>
      </c>
      <c r="AW150" s="12" t="s">
        <v>6</v>
      </c>
      <c r="AX150" s="12" t="s">
        <v>24</v>
      </c>
      <c r="AY150" s="253" t="s">
        <v>128</v>
      </c>
    </row>
    <row r="151" s="1" customFormat="1" ht="38.25" customHeight="1">
      <c r="B151" s="45"/>
      <c r="C151" s="220" t="s">
        <v>446</v>
      </c>
      <c r="D151" s="220" t="s">
        <v>131</v>
      </c>
      <c r="E151" s="221" t="s">
        <v>447</v>
      </c>
      <c r="F151" s="222" t="s">
        <v>448</v>
      </c>
      <c r="G151" s="223" t="s">
        <v>157</v>
      </c>
      <c r="H151" s="224">
        <v>5.8940000000000001</v>
      </c>
      <c r="I151" s="225"/>
      <c r="J151" s="226">
        <f>ROUND(I151*H151,2)</f>
        <v>0</v>
      </c>
      <c r="K151" s="222" t="s">
        <v>135</v>
      </c>
      <c r="L151" s="71"/>
      <c r="M151" s="227" t="s">
        <v>22</v>
      </c>
      <c r="N151" s="228" t="s">
        <v>46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136</v>
      </c>
      <c r="AT151" s="23" t="s">
        <v>131</v>
      </c>
      <c r="AU151" s="23" t="s">
        <v>84</v>
      </c>
      <c r="AY151" s="23" t="s">
        <v>128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24</v>
      </c>
      <c r="BK151" s="231">
        <f>ROUND(I151*H151,2)</f>
        <v>0</v>
      </c>
      <c r="BL151" s="23" t="s">
        <v>136</v>
      </c>
      <c r="BM151" s="23" t="s">
        <v>449</v>
      </c>
    </row>
    <row r="152" s="12" customFormat="1">
      <c r="B152" s="243"/>
      <c r="C152" s="244"/>
      <c r="D152" s="234" t="s">
        <v>138</v>
      </c>
      <c r="E152" s="245" t="s">
        <v>22</v>
      </c>
      <c r="F152" s="246" t="s">
        <v>450</v>
      </c>
      <c r="G152" s="244"/>
      <c r="H152" s="247">
        <v>5.8940000000000001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138</v>
      </c>
      <c r="AU152" s="253" t="s">
        <v>84</v>
      </c>
      <c r="AV152" s="12" t="s">
        <v>84</v>
      </c>
      <c r="AW152" s="12" t="s">
        <v>39</v>
      </c>
      <c r="AX152" s="12" t="s">
        <v>24</v>
      </c>
      <c r="AY152" s="253" t="s">
        <v>128</v>
      </c>
    </row>
    <row r="153" s="1" customFormat="1" ht="25.5" customHeight="1">
      <c r="B153" s="45"/>
      <c r="C153" s="265" t="s">
        <v>294</v>
      </c>
      <c r="D153" s="265" t="s">
        <v>210</v>
      </c>
      <c r="E153" s="266" t="s">
        <v>451</v>
      </c>
      <c r="F153" s="267" t="s">
        <v>452</v>
      </c>
      <c r="G153" s="268" t="s">
        <v>179</v>
      </c>
      <c r="H153" s="269">
        <v>11.788</v>
      </c>
      <c r="I153" s="270"/>
      <c r="J153" s="271">
        <f>ROUND(I153*H153,2)</f>
        <v>0</v>
      </c>
      <c r="K153" s="267" t="s">
        <v>135</v>
      </c>
      <c r="L153" s="272"/>
      <c r="M153" s="273" t="s">
        <v>22</v>
      </c>
      <c r="N153" s="274" t="s">
        <v>46</v>
      </c>
      <c r="O153" s="46"/>
      <c r="P153" s="229">
        <f>O153*H153</f>
        <v>0</v>
      </c>
      <c r="Q153" s="229">
        <v>1</v>
      </c>
      <c r="R153" s="229">
        <f>Q153*H153</f>
        <v>11.788</v>
      </c>
      <c r="S153" s="229">
        <v>0</v>
      </c>
      <c r="T153" s="230">
        <f>S153*H153</f>
        <v>0</v>
      </c>
      <c r="AR153" s="23" t="s">
        <v>130</v>
      </c>
      <c r="AT153" s="23" t="s">
        <v>210</v>
      </c>
      <c r="AU153" s="23" t="s">
        <v>84</v>
      </c>
      <c r="AY153" s="23" t="s">
        <v>128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24</v>
      </c>
      <c r="BK153" s="231">
        <f>ROUND(I153*H153,2)</f>
        <v>0</v>
      </c>
      <c r="BL153" s="23" t="s">
        <v>136</v>
      </c>
      <c r="BM153" s="23" t="s">
        <v>453</v>
      </c>
    </row>
    <row r="154" s="12" customFormat="1">
      <c r="B154" s="243"/>
      <c r="C154" s="244"/>
      <c r="D154" s="234" t="s">
        <v>138</v>
      </c>
      <c r="E154" s="244"/>
      <c r="F154" s="246" t="s">
        <v>454</v>
      </c>
      <c r="G154" s="244"/>
      <c r="H154" s="247">
        <v>11.788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138</v>
      </c>
      <c r="AU154" s="253" t="s">
        <v>84</v>
      </c>
      <c r="AV154" s="12" t="s">
        <v>84</v>
      </c>
      <c r="AW154" s="12" t="s">
        <v>6</v>
      </c>
      <c r="AX154" s="12" t="s">
        <v>24</v>
      </c>
      <c r="AY154" s="253" t="s">
        <v>128</v>
      </c>
    </row>
    <row r="155" s="1" customFormat="1" ht="16.5" customHeight="1">
      <c r="B155" s="45"/>
      <c r="C155" s="220" t="s">
        <v>183</v>
      </c>
      <c r="D155" s="220" t="s">
        <v>131</v>
      </c>
      <c r="E155" s="221" t="s">
        <v>184</v>
      </c>
      <c r="F155" s="222" t="s">
        <v>185</v>
      </c>
      <c r="G155" s="223" t="s">
        <v>134</v>
      </c>
      <c r="H155" s="224">
        <v>637</v>
      </c>
      <c r="I155" s="225"/>
      <c r="J155" s="226">
        <f>ROUND(I155*H155,2)</f>
        <v>0</v>
      </c>
      <c r="K155" s="222" t="s">
        <v>135</v>
      </c>
      <c r="L155" s="71"/>
      <c r="M155" s="227" t="s">
        <v>22</v>
      </c>
      <c r="N155" s="228" t="s">
        <v>46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136</v>
      </c>
      <c r="AT155" s="23" t="s">
        <v>131</v>
      </c>
      <c r="AU155" s="23" t="s">
        <v>84</v>
      </c>
      <c r="AY155" s="23" t="s">
        <v>128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24</v>
      </c>
      <c r="BK155" s="231">
        <f>ROUND(I155*H155,2)</f>
        <v>0</v>
      </c>
      <c r="BL155" s="23" t="s">
        <v>136</v>
      </c>
      <c r="BM155" s="23" t="s">
        <v>186</v>
      </c>
    </row>
    <row r="156" s="11" customFormat="1">
      <c r="B156" s="232"/>
      <c r="C156" s="233"/>
      <c r="D156" s="234" t="s">
        <v>138</v>
      </c>
      <c r="E156" s="235" t="s">
        <v>22</v>
      </c>
      <c r="F156" s="236" t="s">
        <v>455</v>
      </c>
      <c r="G156" s="233"/>
      <c r="H156" s="235" t="s">
        <v>22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138</v>
      </c>
      <c r="AU156" s="242" t="s">
        <v>84</v>
      </c>
      <c r="AV156" s="11" t="s">
        <v>24</v>
      </c>
      <c r="AW156" s="11" t="s">
        <v>39</v>
      </c>
      <c r="AX156" s="11" t="s">
        <v>75</v>
      </c>
      <c r="AY156" s="242" t="s">
        <v>128</v>
      </c>
    </row>
    <row r="157" s="12" customFormat="1">
      <c r="B157" s="243"/>
      <c r="C157" s="244"/>
      <c r="D157" s="234" t="s">
        <v>138</v>
      </c>
      <c r="E157" s="245" t="s">
        <v>22</v>
      </c>
      <c r="F157" s="246" t="s">
        <v>456</v>
      </c>
      <c r="G157" s="244"/>
      <c r="H157" s="247">
        <v>637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138</v>
      </c>
      <c r="AU157" s="253" t="s">
        <v>84</v>
      </c>
      <c r="AV157" s="12" t="s">
        <v>84</v>
      </c>
      <c r="AW157" s="12" t="s">
        <v>39</v>
      </c>
      <c r="AX157" s="12" t="s">
        <v>24</v>
      </c>
      <c r="AY157" s="253" t="s">
        <v>128</v>
      </c>
    </row>
    <row r="158" s="1" customFormat="1" ht="25.5" customHeight="1">
      <c r="B158" s="45"/>
      <c r="C158" s="220" t="s">
        <v>336</v>
      </c>
      <c r="D158" s="220" t="s">
        <v>131</v>
      </c>
      <c r="E158" s="221" t="s">
        <v>457</v>
      </c>
      <c r="F158" s="222" t="s">
        <v>458</v>
      </c>
      <c r="G158" s="223" t="s">
        <v>134</v>
      </c>
      <c r="H158" s="224">
        <v>162</v>
      </c>
      <c r="I158" s="225"/>
      <c r="J158" s="226">
        <f>ROUND(I158*H158,2)</f>
        <v>0</v>
      </c>
      <c r="K158" s="222" t="s">
        <v>135</v>
      </c>
      <c r="L158" s="71"/>
      <c r="M158" s="227" t="s">
        <v>22</v>
      </c>
      <c r="N158" s="228" t="s">
        <v>46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136</v>
      </c>
      <c r="AT158" s="23" t="s">
        <v>131</v>
      </c>
      <c r="AU158" s="23" t="s">
        <v>84</v>
      </c>
      <c r="AY158" s="23" t="s">
        <v>128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24</v>
      </c>
      <c r="BK158" s="231">
        <f>ROUND(I158*H158,2)</f>
        <v>0</v>
      </c>
      <c r="BL158" s="23" t="s">
        <v>136</v>
      </c>
      <c r="BM158" s="23" t="s">
        <v>459</v>
      </c>
    </row>
    <row r="159" s="12" customFormat="1">
      <c r="B159" s="243"/>
      <c r="C159" s="244"/>
      <c r="D159" s="234" t="s">
        <v>138</v>
      </c>
      <c r="E159" s="245" t="s">
        <v>22</v>
      </c>
      <c r="F159" s="246" t="s">
        <v>460</v>
      </c>
      <c r="G159" s="244"/>
      <c r="H159" s="247">
        <v>162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138</v>
      </c>
      <c r="AU159" s="253" t="s">
        <v>84</v>
      </c>
      <c r="AV159" s="12" t="s">
        <v>84</v>
      </c>
      <c r="AW159" s="12" t="s">
        <v>39</v>
      </c>
      <c r="AX159" s="12" t="s">
        <v>24</v>
      </c>
      <c r="AY159" s="253" t="s">
        <v>128</v>
      </c>
    </row>
    <row r="160" s="1" customFormat="1" ht="25.5" customHeight="1">
      <c r="B160" s="45"/>
      <c r="C160" s="220" t="s">
        <v>461</v>
      </c>
      <c r="D160" s="220" t="s">
        <v>131</v>
      </c>
      <c r="E160" s="221" t="s">
        <v>462</v>
      </c>
      <c r="F160" s="222" t="s">
        <v>463</v>
      </c>
      <c r="G160" s="223" t="s">
        <v>134</v>
      </c>
      <c r="H160" s="224">
        <v>18</v>
      </c>
      <c r="I160" s="225"/>
      <c r="J160" s="226">
        <f>ROUND(I160*H160,2)</f>
        <v>0</v>
      </c>
      <c r="K160" s="222" t="s">
        <v>135</v>
      </c>
      <c r="L160" s="71"/>
      <c r="M160" s="227" t="s">
        <v>22</v>
      </c>
      <c r="N160" s="228" t="s">
        <v>46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136</v>
      </c>
      <c r="AT160" s="23" t="s">
        <v>131</v>
      </c>
      <c r="AU160" s="23" t="s">
        <v>84</v>
      </c>
      <c r="AY160" s="23" t="s">
        <v>128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24</v>
      </c>
      <c r="BK160" s="231">
        <f>ROUND(I160*H160,2)</f>
        <v>0</v>
      </c>
      <c r="BL160" s="23" t="s">
        <v>136</v>
      </c>
      <c r="BM160" s="23" t="s">
        <v>464</v>
      </c>
    </row>
    <row r="161" s="1" customFormat="1" ht="16.5" customHeight="1">
      <c r="B161" s="45"/>
      <c r="C161" s="265" t="s">
        <v>465</v>
      </c>
      <c r="D161" s="265" t="s">
        <v>210</v>
      </c>
      <c r="E161" s="266" t="s">
        <v>466</v>
      </c>
      <c r="F161" s="267" t="s">
        <v>467</v>
      </c>
      <c r="G161" s="268" t="s">
        <v>468</v>
      </c>
      <c r="H161" s="269">
        <v>0.54000000000000004</v>
      </c>
      <c r="I161" s="270"/>
      <c r="J161" s="271">
        <f>ROUND(I161*H161,2)</f>
        <v>0</v>
      </c>
      <c r="K161" s="267" t="s">
        <v>135</v>
      </c>
      <c r="L161" s="272"/>
      <c r="M161" s="273" t="s">
        <v>22</v>
      </c>
      <c r="N161" s="274" t="s">
        <v>46</v>
      </c>
      <c r="O161" s="46"/>
      <c r="P161" s="229">
        <f>O161*H161</f>
        <v>0</v>
      </c>
      <c r="Q161" s="229">
        <v>0.001</v>
      </c>
      <c r="R161" s="229">
        <f>Q161*H161</f>
        <v>0.00054000000000000001</v>
      </c>
      <c r="S161" s="229">
        <v>0</v>
      </c>
      <c r="T161" s="230">
        <f>S161*H161</f>
        <v>0</v>
      </c>
      <c r="AR161" s="23" t="s">
        <v>130</v>
      </c>
      <c r="AT161" s="23" t="s">
        <v>210</v>
      </c>
      <c r="AU161" s="23" t="s">
        <v>84</v>
      </c>
      <c r="AY161" s="23" t="s">
        <v>128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24</v>
      </c>
      <c r="BK161" s="231">
        <f>ROUND(I161*H161,2)</f>
        <v>0</v>
      </c>
      <c r="BL161" s="23" t="s">
        <v>136</v>
      </c>
      <c r="BM161" s="23" t="s">
        <v>469</v>
      </c>
    </row>
    <row r="162" s="12" customFormat="1">
      <c r="B162" s="243"/>
      <c r="C162" s="244"/>
      <c r="D162" s="234" t="s">
        <v>138</v>
      </c>
      <c r="E162" s="244"/>
      <c r="F162" s="246" t="s">
        <v>470</v>
      </c>
      <c r="G162" s="244"/>
      <c r="H162" s="247">
        <v>0.54000000000000004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138</v>
      </c>
      <c r="AU162" s="253" t="s">
        <v>84</v>
      </c>
      <c r="AV162" s="12" t="s">
        <v>84</v>
      </c>
      <c r="AW162" s="12" t="s">
        <v>6</v>
      </c>
      <c r="AX162" s="12" t="s">
        <v>24</v>
      </c>
      <c r="AY162" s="253" t="s">
        <v>128</v>
      </c>
    </row>
    <row r="163" s="10" customFormat="1" ht="29.88" customHeight="1">
      <c r="B163" s="204"/>
      <c r="C163" s="205"/>
      <c r="D163" s="206" t="s">
        <v>74</v>
      </c>
      <c r="E163" s="218" t="s">
        <v>84</v>
      </c>
      <c r="F163" s="218" t="s">
        <v>471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SUM(P164:P169)</f>
        <v>0</v>
      </c>
      <c r="Q163" s="212"/>
      <c r="R163" s="213">
        <f>SUM(R164:R169)</f>
        <v>43.289453199999997</v>
      </c>
      <c r="S163" s="212"/>
      <c r="T163" s="214">
        <f>SUM(T164:T169)</f>
        <v>0</v>
      </c>
      <c r="AR163" s="215" t="s">
        <v>24</v>
      </c>
      <c r="AT163" s="216" t="s">
        <v>74</v>
      </c>
      <c r="AU163" s="216" t="s">
        <v>24</v>
      </c>
      <c r="AY163" s="215" t="s">
        <v>128</v>
      </c>
      <c r="BK163" s="217">
        <f>SUM(BK164:BK169)</f>
        <v>0</v>
      </c>
    </row>
    <row r="164" s="1" customFormat="1" ht="38.25" customHeight="1">
      <c r="B164" s="45"/>
      <c r="C164" s="220" t="s">
        <v>472</v>
      </c>
      <c r="D164" s="220" t="s">
        <v>131</v>
      </c>
      <c r="E164" s="221" t="s">
        <v>473</v>
      </c>
      <c r="F164" s="222" t="s">
        <v>474</v>
      </c>
      <c r="G164" s="223" t="s">
        <v>150</v>
      </c>
      <c r="H164" s="224">
        <v>190.59999999999999</v>
      </c>
      <c r="I164" s="225"/>
      <c r="J164" s="226">
        <f>ROUND(I164*H164,2)</f>
        <v>0</v>
      </c>
      <c r="K164" s="222" t="s">
        <v>135</v>
      </c>
      <c r="L164" s="71"/>
      <c r="M164" s="227" t="s">
        <v>22</v>
      </c>
      <c r="N164" s="228" t="s">
        <v>46</v>
      </c>
      <c r="O164" s="46"/>
      <c r="P164" s="229">
        <f>O164*H164</f>
        <v>0</v>
      </c>
      <c r="Q164" s="229">
        <v>0.22656999999999999</v>
      </c>
      <c r="R164" s="229">
        <f>Q164*H164</f>
        <v>43.184241999999998</v>
      </c>
      <c r="S164" s="229">
        <v>0</v>
      </c>
      <c r="T164" s="230">
        <f>S164*H164</f>
        <v>0</v>
      </c>
      <c r="AR164" s="23" t="s">
        <v>136</v>
      </c>
      <c r="AT164" s="23" t="s">
        <v>131</v>
      </c>
      <c r="AU164" s="23" t="s">
        <v>84</v>
      </c>
      <c r="AY164" s="23" t="s">
        <v>128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24</v>
      </c>
      <c r="BK164" s="231">
        <f>ROUND(I164*H164,2)</f>
        <v>0</v>
      </c>
      <c r="BL164" s="23" t="s">
        <v>136</v>
      </c>
      <c r="BM164" s="23" t="s">
        <v>475</v>
      </c>
    </row>
    <row r="165" s="1" customFormat="1" ht="25.5" customHeight="1">
      <c r="B165" s="45"/>
      <c r="C165" s="265" t="s">
        <v>476</v>
      </c>
      <c r="D165" s="265" t="s">
        <v>210</v>
      </c>
      <c r="E165" s="266" t="s">
        <v>477</v>
      </c>
      <c r="F165" s="267" t="s">
        <v>478</v>
      </c>
      <c r="G165" s="268" t="s">
        <v>150</v>
      </c>
      <c r="H165" s="269">
        <v>219.19</v>
      </c>
      <c r="I165" s="270"/>
      <c r="J165" s="271">
        <f>ROUND(I165*H165,2)</f>
        <v>0</v>
      </c>
      <c r="K165" s="267" t="s">
        <v>135</v>
      </c>
      <c r="L165" s="272"/>
      <c r="M165" s="273" t="s">
        <v>22</v>
      </c>
      <c r="N165" s="274" t="s">
        <v>46</v>
      </c>
      <c r="O165" s="46"/>
      <c r="P165" s="229">
        <f>O165*H165</f>
        <v>0</v>
      </c>
      <c r="Q165" s="229">
        <v>0.00048000000000000001</v>
      </c>
      <c r="R165" s="229">
        <f>Q165*H165</f>
        <v>0.10521120000000001</v>
      </c>
      <c r="S165" s="229">
        <v>0</v>
      </c>
      <c r="T165" s="230">
        <f>S165*H165</f>
        <v>0</v>
      </c>
      <c r="AR165" s="23" t="s">
        <v>130</v>
      </c>
      <c r="AT165" s="23" t="s">
        <v>210</v>
      </c>
      <c r="AU165" s="23" t="s">
        <v>84</v>
      </c>
      <c r="AY165" s="23" t="s">
        <v>128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24</v>
      </c>
      <c r="BK165" s="231">
        <f>ROUND(I165*H165,2)</f>
        <v>0</v>
      </c>
      <c r="BL165" s="23" t="s">
        <v>136</v>
      </c>
      <c r="BM165" s="23" t="s">
        <v>479</v>
      </c>
    </row>
    <row r="166" s="12" customFormat="1">
      <c r="B166" s="243"/>
      <c r="C166" s="244"/>
      <c r="D166" s="234" t="s">
        <v>138</v>
      </c>
      <c r="E166" s="244"/>
      <c r="F166" s="246" t="s">
        <v>480</v>
      </c>
      <c r="G166" s="244"/>
      <c r="H166" s="247">
        <v>219.19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138</v>
      </c>
      <c r="AU166" s="253" t="s">
        <v>84</v>
      </c>
      <c r="AV166" s="12" t="s">
        <v>84</v>
      </c>
      <c r="AW166" s="12" t="s">
        <v>6</v>
      </c>
      <c r="AX166" s="12" t="s">
        <v>24</v>
      </c>
      <c r="AY166" s="253" t="s">
        <v>128</v>
      </c>
    </row>
    <row r="167" s="1" customFormat="1" ht="38.25" customHeight="1">
      <c r="B167" s="45"/>
      <c r="C167" s="220" t="s">
        <v>481</v>
      </c>
      <c r="D167" s="220" t="s">
        <v>131</v>
      </c>
      <c r="E167" s="221" t="s">
        <v>482</v>
      </c>
      <c r="F167" s="222" t="s">
        <v>483</v>
      </c>
      <c r="G167" s="223" t="s">
        <v>134</v>
      </c>
      <c r="H167" s="224">
        <v>18.5</v>
      </c>
      <c r="I167" s="225"/>
      <c r="J167" s="226">
        <f>ROUND(I167*H167,2)</f>
        <v>0</v>
      </c>
      <c r="K167" s="222" t="s">
        <v>135</v>
      </c>
      <c r="L167" s="71"/>
      <c r="M167" s="227" t="s">
        <v>22</v>
      </c>
      <c r="N167" s="228" t="s">
        <v>46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136</v>
      </c>
      <c r="AT167" s="23" t="s">
        <v>131</v>
      </c>
      <c r="AU167" s="23" t="s">
        <v>84</v>
      </c>
      <c r="AY167" s="23" t="s">
        <v>128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24</v>
      </c>
      <c r="BK167" s="231">
        <f>ROUND(I167*H167,2)</f>
        <v>0</v>
      </c>
      <c r="BL167" s="23" t="s">
        <v>136</v>
      </c>
      <c r="BM167" s="23" t="s">
        <v>484</v>
      </c>
    </row>
    <row r="168" s="11" customFormat="1">
      <c r="B168" s="232"/>
      <c r="C168" s="233"/>
      <c r="D168" s="234" t="s">
        <v>138</v>
      </c>
      <c r="E168" s="235" t="s">
        <v>22</v>
      </c>
      <c r="F168" s="236" t="s">
        <v>485</v>
      </c>
      <c r="G168" s="233"/>
      <c r="H168" s="235" t="s">
        <v>22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138</v>
      </c>
      <c r="AU168" s="242" t="s">
        <v>84</v>
      </c>
      <c r="AV168" s="11" t="s">
        <v>24</v>
      </c>
      <c r="AW168" s="11" t="s">
        <v>39</v>
      </c>
      <c r="AX168" s="11" t="s">
        <v>75</v>
      </c>
      <c r="AY168" s="242" t="s">
        <v>128</v>
      </c>
    </row>
    <row r="169" s="12" customFormat="1">
      <c r="B169" s="243"/>
      <c r="C169" s="244"/>
      <c r="D169" s="234" t="s">
        <v>138</v>
      </c>
      <c r="E169" s="245" t="s">
        <v>22</v>
      </c>
      <c r="F169" s="246" t="s">
        <v>486</v>
      </c>
      <c r="G169" s="244"/>
      <c r="H169" s="247">
        <v>18.5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138</v>
      </c>
      <c r="AU169" s="253" t="s">
        <v>84</v>
      </c>
      <c r="AV169" s="12" t="s">
        <v>84</v>
      </c>
      <c r="AW169" s="12" t="s">
        <v>39</v>
      </c>
      <c r="AX169" s="12" t="s">
        <v>24</v>
      </c>
      <c r="AY169" s="253" t="s">
        <v>128</v>
      </c>
    </row>
    <row r="170" s="10" customFormat="1" ht="29.88" customHeight="1">
      <c r="B170" s="204"/>
      <c r="C170" s="205"/>
      <c r="D170" s="206" t="s">
        <v>74</v>
      </c>
      <c r="E170" s="218" t="s">
        <v>136</v>
      </c>
      <c r="F170" s="218" t="s">
        <v>487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SUM(P171:P173)</f>
        <v>0</v>
      </c>
      <c r="Q170" s="212"/>
      <c r="R170" s="213">
        <f>SUM(R171:R173)</f>
        <v>0</v>
      </c>
      <c r="S170" s="212"/>
      <c r="T170" s="214">
        <f>SUM(T171:T173)</f>
        <v>0</v>
      </c>
      <c r="AR170" s="215" t="s">
        <v>24</v>
      </c>
      <c r="AT170" s="216" t="s">
        <v>74</v>
      </c>
      <c r="AU170" s="216" t="s">
        <v>24</v>
      </c>
      <c r="AY170" s="215" t="s">
        <v>128</v>
      </c>
      <c r="BK170" s="217">
        <f>SUM(BK171:BK173)</f>
        <v>0</v>
      </c>
    </row>
    <row r="171" s="1" customFormat="1" ht="25.5" customHeight="1">
      <c r="B171" s="45"/>
      <c r="C171" s="220" t="s">
        <v>488</v>
      </c>
      <c r="D171" s="220" t="s">
        <v>131</v>
      </c>
      <c r="E171" s="221" t="s">
        <v>489</v>
      </c>
      <c r="F171" s="222" t="s">
        <v>490</v>
      </c>
      <c r="G171" s="223" t="s">
        <v>157</v>
      </c>
      <c r="H171" s="224">
        <v>2.7749999999999999</v>
      </c>
      <c r="I171" s="225"/>
      <c r="J171" s="226">
        <f>ROUND(I171*H171,2)</f>
        <v>0</v>
      </c>
      <c r="K171" s="222" t="s">
        <v>135</v>
      </c>
      <c r="L171" s="71"/>
      <c r="M171" s="227" t="s">
        <v>22</v>
      </c>
      <c r="N171" s="228" t="s">
        <v>46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136</v>
      </c>
      <c r="AT171" s="23" t="s">
        <v>131</v>
      </c>
      <c r="AU171" s="23" t="s">
        <v>84</v>
      </c>
      <c r="AY171" s="23" t="s">
        <v>128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24</v>
      </c>
      <c r="BK171" s="231">
        <f>ROUND(I171*H171,2)</f>
        <v>0</v>
      </c>
      <c r="BL171" s="23" t="s">
        <v>136</v>
      </c>
      <c r="BM171" s="23" t="s">
        <v>491</v>
      </c>
    </row>
    <row r="172" s="11" customFormat="1">
      <c r="B172" s="232"/>
      <c r="C172" s="233"/>
      <c r="D172" s="234" t="s">
        <v>138</v>
      </c>
      <c r="E172" s="235" t="s">
        <v>22</v>
      </c>
      <c r="F172" s="236" t="s">
        <v>492</v>
      </c>
      <c r="G172" s="233"/>
      <c r="H172" s="235" t="s">
        <v>22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138</v>
      </c>
      <c r="AU172" s="242" t="s">
        <v>84</v>
      </c>
      <c r="AV172" s="11" t="s">
        <v>24</v>
      </c>
      <c r="AW172" s="11" t="s">
        <v>39</v>
      </c>
      <c r="AX172" s="11" t="s">
        <v>75</v>
      </c>
      <c r="AY172" s="242" t="s">
        <v>128</v>
      </c>
    </row>
    <row r="173" s="12" customFormat="1">
      <c r="B173" s="243"/>
      <c r="C173" s="244"/>
      <c r="D173" s="234" t="s">
        <v>138</v>
      </c>
      <c r="E173" s="245" t="s">
        <v>22</v>
      </c>
      <c r="F173" s="246" t="s">
        <v>493</v>
      </c>
      <c r="G173" s="244"/>
      <c r="H173" s="247">
        <v>2.7749999999999999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138</v>
      </c>
      <c r="AU173" s="253" t="s">
        <v>84</v>
      </c>
      <c r="AV173" s="12" t="s">
        <v>84</v>
      </c>
      <c r="AW173" s="12" t="s">
        <v>39</v>
      </c>
      <c r="AX173" s="12" t="s">
        <v>24</v>
      </c>
      <c r="AY173" s="253" t="s">
        <v>128</v>
      </c>
    </row>
    <row r="174" s="10" customFormat="1" ht="29.88" customHeight="1">
      <c r="B174" s="204"/>
      <c r="C174" s="205"/>
      <c r="D174" s="206" t="s">
        <v>74</v>
      </c>
      <c r="E174" s="218" t="s">
        <v>190</v>
      </c>
      <c r="F174" s="218" t="s">
        <v>191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SUM(P175:P221)</f>
        <v>0</v>
      </c>
      <c r="Q174" s="212"/>
      <c r="R174" s="213">
        <f>SUM(R175:R221)</f>
        <v>41.425240000000002</v>
      </c>
      <c r="S174" s="212"/>
      <c r="T174" s="214">
        <f>SUM(T175:T221)</f>
        <v>0</v>
      </c>
      <c r="AR174" s="215" t="s">
        <v>24</v>
      </c>
      <c r="AT174" s="216" t="s">
        <v>74</v>
      </c>
      <c r="AU174" s="216" t="s">
        <v>24</v>
      </c>
      <c r="AY174" s="215" t="s">
        <v>128</v>
      </c>
      <c r="BK174" s="217">
        <f>SUM(BK175:BK221)</f>
        <v>0</v>
      </c>
    </row>
    <row r="175" s="1" customFormat="1" ht="25.5" customHeight="1">
      <c r="B175" s="45"/>
      <c r="C175" s="220" t="s">
        <v>192</v>
      </c>
      <c r="D175" s="220" t="s">
        <v>131</v>
      </c>
      <c r="E175" s="221" t="s">
        <v>193</v>
      </c>
      <c r="F175" s="222" t="s">
        <v>194</v>
      </c>
      <c r="G175" s="223" t="s">
        <v>134</v>
      </c>
      <c r="H175" s="224">
        <v>500.25</v>
      </c>
      <c r="I175" s="225"/>
      <c r="J175" s="226">
        <f>ROUND(I175*H175,2)</f>
        <v>0</v>
      </c>
      <c r="K175" s="222" t="s">
        <v>135</v>
      </c>
      <c r="L175" s="71"/>
      <c r="M175" s="227" t="s">
        <v>22</v>
      </c>
      <c r="N175" s="228" t="s">
        <v>46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136</v>
      </c>
      <c r="AT175" s="23" t="s">
        <v>131</v>
      </c>
      <c r="AU175" s="23" t="s">
        <v>84</v>
      </c>
      <c r="AY175" s="23" t="s">
        <v>128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24</v>
      </c>
      <c r="BK175" s="231">
        <f>ROUND(I175*H175,2)</f>
        <v>0</v>
      </c>
      <c r="BL175" s="23" t="s">
        <v>136</v>
      </c>
      <c r="BM175" s="23" t="s">
        <v>195</v>
      </c>
    </row>
    <row r="176" s="11" customFormat="1">
      <c r="B176" s="232"/>
      <c r="C176" s="233"/>
      <c r="D176" s="234" t="s">
        <v>138</v>
      </c>
      <c r="E176" s="235" t="s">
        <v>22</v>
      </c>
      <c r="F176" s="236" t="s">
        <v>494</v>
      </c>
      <c r="G176" s="233"/>
      <c r="H176" s="235" t="s">
        <v>22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138</v>
      </c>
      <c r="AU176" s="242" t="s">
        <v>84</v>
      </c>
      <c r="AV176" s="11" t="s">
        <v>24</v>
      </c>
      <c r="AW176" s="11" t="s">
        <v>39</v>
      </c>
      <c r="AX176" s="11" t="s">
        <v>75</v>
      </c>
      <c r="AY176" s="242" t="s">
        <v>128</v>
      </c>
    </row>
    <row r="177" s="12" customFormat="1">
      <c r="B177" s="243"/>
      <c r="C177" s="244"/>
      <c r="D177" s="234" t="s">
        <v>138</v>
      </c>
      <c r="E177" s="245" t="s">
        <v>22</v>
      </c>
      <c r="F177" s="246" t="s">
        <v>495</v>
      </c>
      <c r="G177" s="244"/>
      <c r="H177" s="247">
        <v>493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138</v>
      </c>
      <c r="AU177" s="253" t="s">
        <v>84</v>
      </c>
      <c r="AV177" s="12" t="s">
        <v>84</v>
      </c>
      <c r="AW177" s="12" t="s">
        <v>39</v>
      </c>
      <c r="AX177" s="12" t="s">
        <v>75</v>
      </c>
      <c r="AY177" s="253" t="s">
        <v>128</v>
      </c>
    </row>
    <row r="178" s="11" customFormat="1">
      <c r="B178" s="232"/>
      <c r="C178" s="233"/>
      <c r="D178" s="234" t="s">
        <v>138</v>
      </c>
      <c r="E178" s="235" t="s">
        <v>22</v>
      </c>
      <c r="F178" s="236" t="s">
        <v>496</v>
      </c>
      <c r="G178" s="233"/>
      <c r="H178" s="235" t="s">
        <v>22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138</v>
      </c>
      <c r="AU178" s="242" t="s">
        <v>84</v>
      </c>
      <c r="AV178" s="11" t="s">
        <v>24</v>
      </c>
      <c r="AW178" s="11" t="s">
        <v>39</v>
      </c>
      <c r="AX178" s="11" t="s">
        <v>75</v>
      </c>
      <c r="AY178" s="242" t="s">
        <v>128</v>
      </c>
    </row>
    <row r="179" s="12" customFormat="1">
      <c r="B179" s="243"/>
      <c r="C179" s="244"/>
      <c r="D179" s="234" t="s">
        <v>138</v>
      </c>
      <c r="E179" s="245" t="s">
        <v>22</v>
      </c>
      <c r="F179" s="246" t="s">
        <v>497</v>
      </c>
      <c r="G179" s="244"/>
      <c r="H179" s="247">
        <v>144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138</v>
      </c>
      <c r="AU179" s="253" t="s">
        <v>84</v>
      </c>
      <c r="AV179" s="12" t="s">
        <v>84</v>
      </c>
      <c r="AW179" s="12" t="s">
        <v>39</v>
      </c>
      <c r="AX179" s="12" t="s">
        <v>75</v>
      </c>
      <c r="AY179" s="253" t="s">
        <v>128</v>
      </c>
    </row>
    <row r="180" s="11" customFormat="1">
      <c r="B180" s="232"/>
      <c r="C180" s="233"/>
      <c r="D180" s="234" t="s">
        <v>138</v>
      </c>
      <c r="E180" s="235" t="s">
        <v>22</v>
      </c>
      <c r="F180" s="236" t="s">
        <v>498</v>
      </c>
      <c r="G180" s="233"/>
      <c r="H180" s="235" t="s">
        <v>22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138</v>
      </c>
      <c r="AU180" s="242" t="s">
        <v>84</v>
      </c>
      <c r="AV180" s="11" t="s">
        <v>24</v>
      </c>
      <c r="AW180" s="11" t="s">
        <v>39</v>
      </c>
      <c r="AX180" s="11" t="s">
        <v>75</v>
      </c>
      <c r="AY180" s="242" t="s">
        <v>128</v>
      </c>
    </row>
    <row r="181" s="11" customFormat="1">
      <c r="B181" s="232"/>
      <c r="C181" s="233"/>
      <c r="D181" s="234" t="s">
        <v>138</v>
      </c>
      <c r="E181" s="235" t="s">
        <v>22</v>
      </c>
      <c r="F181" s="236" t="s">
        <v>499</v>
      </c>
      <c r="G181" s="233"/>
      <c r="H181" s="235" t="s">
        <v>22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138</v>
      </c>
      <c r="AU181" s="242" t="s">
        <v>84</v>
      </c>
      <c r="AV181" s="11" t="s">
        <v>24</v>
      </c>
      <c r="AW181" s="11" t="s">
        <v>39</v>
      </c>
      <c r="AX181" s="11" t="s">
        <v>75</v>
      </c>
      <c r="AY181" s="242" t="s">
        <v>128</v>
      </c>
    </row>
    <row r="182" s="12" customFormat="1">
      <c r="B182" s="243"/>
      <c r="C182" s="244"/>
      <c r="D182" s="234" t="s">
        <v>138</v>
      </c>
      <c r="E182" s="245" t="s">
        <v>22</v>
      </c>
      <c r="F182" s="246" t="s">
        <v>500</v>
      </c>
      <c r="G182" s="244"/>
      <c r="H182" s="247">
        <v>-54.75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138</v>
      </c>
      <c r="AU182" s="253" t="s">
        <v>84</v>
      </c>
      <c r="AV182" s="12" t="s">
        <v>84</v>
      </c>
      <c r="AW182" s="12" t="s">
        <v>39</v>
      </c>
      <c r="AX182" s="12" t="s">
        <v>75</v>
      </c>
      <c r="AY182" s="253" t="s">
        <v>128</v>
      </c>
    </row>
    <row r="183" s="11" customFormat="1">
      <c r="B183" s="232"/>
      <c r="C183" s="233"/>
      <c r="D183" s="234" t="s">
        <v>138</v>
      </c>
      <c r="E183" s="235" t="s">
        <v>22</v>
      </c>
      <c r="F183" s="236" t="s">
        <v>501</v>
      </c>
      <c r="G183" s="233"/>
      <c r="H183" s="235" t="s">
        <v>22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138</v>
      </c>
      <c r="AU183" s="242" t="s">
        <v>84</v>
      </c>
      <c r="AV183" s="11" t="s">
        <v>24</v>
      </c>
      <c r="AW183" s="11" t="s">
        <v>39</v>
      </c>
      <c r="AX183" s="11" t="s">
        <v>75</v>
      </c>
      <c r="AY183" s="242" t="s">
        <v>128</v>
      </c>
    </row>
    <row r="184" s="12" customFormat="1">
      <c r="B184" s="243"/>
      <c r="C184" s="244"/>
      <c r="D184" s="234" t="s">
        <v>138</v>
      </c>
      <c r="E184" s="245" t="s">
        <v>22</v>
      </c>
      <c r="F184" s="246" t="s">
        <v>502</v>
      </c>
      <c r="G184" s="244"/>
      <c r="H184" s="247">
        <v>-82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138</v>
      </c>
      <c r="AU184" s="253" t="s">
        <v>84</v>
      </c>
      <c r="AV184" s="12" t="s">
        <v>84</v>
      </c>
      <c r="AW184" s="12" t="s">
        <v>39</v>
      </c>
      <c r="AX184" s="12" t="s">
        <v>75</v>
      </c>
      <c r="AY184" s="253" t="s">
        <v>128</v>
      </c>
    </row>
    <row r="185" s="13" customFormat="1">
      <c r="B185" s="254"/>
      <c r="C185" s="255"/>
      <c r="D185" s="234" t="s">
        <v>138</v>
      </c>
      <c r="E185" s="256" t="s">
        <v>22</v>
      </c>
      <c r="F185" s="257" t="s">
        <v>189</v>
      </c>
      <c r="G185" s="255"/>
      <c r="H185" s="258">
        <v>500.25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138</v>
      </c>
      <c r="AU185" s="264" t="s">
        <v>84</v>
      </c>
      <c r="AV185" s="13" t="s">
        <v>136</v>
      </c>
      <c r="AW185" s="13" t="s">
        <v>39</v>
      </c>
      <c r="AX185" s="13" t="s">
        <v>24</v>
      </c>
      <c r="AY185" s="264" t="s">
        <v>128</v>
      </c>
    </row>
    <row r="186" s="1" customFormat="1" ht="25.5" customHeight="1">
      <c r="B186" s="45"/>
      <c r="C186" s="220" t="s">
        <v>503</v>
      </c>
      <c r="D186" s="220" t="s">
        <v>131</v>
      </c>
      <c r="E186" s="221" t="s">
        <v>504</v>
      </c>
      <c r="F186" s="222" t="s">
        <v>505</v>
      </c>
      <c r="G186" s="223" t="s">
        <v>134</v>
      </c>
      <c r="H186" s="224">
        <v>547.75</v>
      </c>
      <c r="I186" s="225"/>
      <c r="J186" s="226">
        <f>ROUND(I186*H186,2)</f>
        <v>0</v>
      </c>
      <c r="K186" s="222" t="s">
        <v>135</v>
      </c>
      <c r="L186" s="71"/>
      <c r="M186" s="227" t="s">
        <v>22</v>
      </c>
      <c r="N186" s="228" t="s">
        <v>46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136</v>
      </c>
      <c r="AT186" s="23" t="s">
        <v>131</v>
      </c>
      <c r="AU186" s="23" t="s">
        <v>84</v>
      </c>
      <c r="AY186" s="23" t="s">
        <v>128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24</v>
      </c>
      <c r="BK186" s="231">
        <f>ROUND(I186*H186,2)</f>
        <v>0</v>
      </c>
      <c r="BL186" s="23" t="s">
        <v>136</v>
      </c>
      <c r="BM186" s="23" t="s">
        <v>506</v>
      </c>
    </row>
    <row r="187" s="11" customFormat="1">
      <c r="B187" s="232"/>
      <c r="C187" s="233"/>
      <c r="D187" s="234" t="s">
        <v>138</v>
      </c>
      <c r="E187" s="235" t="s">
        <v>22</v>
      </c>
      <c r="F187" s="236" t="s">
        <v>507</v>
      </c>
      <c r="G187" s="233"/>
      <c r="H187" s="235" t="s">
        <v>22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138</v>
      </c>
      <c r="AU187" s="242" t="s">
        <v>84</v>
      </c>
      <c r="AV187" s="11" t="s">
        <v>24</v>
      </c>
      <c r="AW187" s="11" t="s">
        <v>39</v>
      </c>
      <c r="AX187" s="11" t="s">
        <v>75</v>
      </c>
      <c r="AY187" s="242" t="s">
        <v>128</v>
      </c>
    </row>
    <row r="188" s="12" customFormat="1">
      <c r="B188" s="243"/>
      <c r="C188" s="244"/>
      <c r="D188" s="234" t="s">
        <v>138</v>
      </c>
      <c r="E188" s="245" t="s">
        <v>22</v>
      </c>
      <c r="F188" s="246" t="s">
        <v>378</v>
      </c>
      <c r="G188" s="244"/>
      <c r="H188" s="247">
        <v>575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138</v>
      </c>
      <c r="AU188" s="253" t="s">
        <v>84</v>
      </c>
      <c r="AV188" s="12" t="s">
        <v>84</v>
      </c>
      <c r="AW188" s="12" t="s">
        <v>39</v>
      </c>
      <c r="AX188" s="12" t="s">
        <v>75</v>
      </c>
      <c r="AY188" s="253" t="s">
        <v>128</v>
      </c>
    </row>
    <row r="189" s="11" customFormat="1">
      <c r="B189" s="232"/>
      <c r="C189" s="233"/>
      <c r="D189" s="234" t="s">
        <v>138</v>
      </c>
      <c r="E189" s="235" t="s">
        <v>22</v>
      </c>
      <c r="F189" s="236" t="s">
        <v>508</v>
      </c>
      <c r="G189" s="233"/>
      <c r="H189" s="235" t="s">
        <v>22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138</v>
      </c>
      <c r="AU189" s="242" t="s">
        <v>84</v>
      </c>
      <c r="AV189" s="11" t="s">
        <v>24</v>
      </c>
      <c r="AW189" s="11" t="s">
        <v>39</v>
      </c>
      <c r="AX189" s="11" t="s">
        <v>75</v>
      </c>
      <c r="AY189" s="242" t="s">
        <v>128</v>
      </c>
    </row>
    <row r="190" s="12" customFormat="1">
      <c r="B190" s="243"/>
      <c r="C190" s="244"/>
      <c r="D190" s="234" t="s">
        <v>138</v>
      </c>
      <c r="E190" s="245" t="s">
        <v>22</v>
      </c>
      <c r="F190" s="246" t="s">
        <v>509</v>
      </c>
      <c r="G190" s="244"/>
      <c r="H190" s="247">
        <v>54.75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138</v>
      </c>
      <c r="AU190" s="253" t="s">
        <v>84</v>
      </c>
      <c r="AV190" s="12" t="s">
        <v>84</v>
      </c>
      <c r="AW190" s="12" t="s">
        <v>39</v>
      </c>
      <c r="AX190" s="12" t="s">
        <v>75</v>
      </c>
      <c r="AY190" s="253" t="s">
        <v>128</v>
      </c>
    </row>
    <row r="191" s="11" customFormat="1">
      <c r="B191" s="232"/>
      <c r="C191" s="233"/>
      <c r="D191" s="234" t="s">
        <v>138</v>
      </c>
      <c r="E191" s="235" t="s">
        <v>22</v>
      </c>
      <c r="F191" s="236" t="s">
        <v>510</v>
      </c>
      <c r="G191" s="233"/>
      <c r="H191" s="235" t="s">
        <v>22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138</v>
      </c>
      <c r="AU191" s="242" t="s">
        <v>84</v>
      </c>
      <c r="AV191" s="11" t="s">
        <v>24</v>
      </c>
      <c r="AW191" s="11" t="s">
        <v>39</v>
      </c>
      <c r="AX191" s="11" t="s">
        <v>75</v>
      </c>
      <c r="AY191" s="242" t="s">
        <v>128</v>
      </c>
    </row>
    <row r="192" s="12" customFormat="1">
      <c r="B192" s="243"/>
      <c r="C192" s="244"/>
      <c r="D192" s="234" t="s">
        <v>138</v>
      </c>
      <c r="E192" s="245" t="s">
        <v>22</v>
      </c>
      <c r="F192" s="246" t="s">
        <v>502</v>
      </c>
      <c r="G192" s="244"/>
      <c r="H192" s="247">
        <v>-82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138</v>
      </c>
      <c r="AU192" s="253" t="s">
        <v>84</v>
      </c>
      <c r="AV192" s="12" t="s">
        <v>84</v>
      </c>
      <c r="AW192" s="12" t="s">
        <v>39</v>
      </c>
      <c r="AX192" s="12" t="s">
        <v>75</v>
      </c>
      <c r="AY192" s="253" t="s">
        <v>128</v>
      </c>
    </row>
    <row r="193" s="13" customFormat="1">
      <c r="B193" s="254"/>
      <c r="C193" s="255"/>
      <c r="D193" s="234" t="s">
        <v>138</v>
      </c>
      <c r="E193" s="256" t="s">
        <v>22</v>
      </c>
      <c r="F193" s="257" t="s">
        <v>189</v>
      </c>
      <c r="G193" s="255"/>
      <c r="H193" s="258">
        <v>547.75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138</v>
      </c>
      <c r="AU193" s="264" t="s">
        <v>84</v>
      </c>
      <c r="AV193" s="13" t="s">
        <v>136</v>
      </c>
      <c r="AW193" s="13" t="s">
        <v>39</v>
      </c>
      <c r="AX193" s="13" t="s">
        <v>24</v>
      </c>
      <c r="AY193" s="264" t="s">
        <v>128</v>
      </c>
    </row>
    <row r="194" s="1" customFormat="1" ht="38.25" customHeight="1">
      <c r="B194" s="45"/>
      <c r="C194" s="220" t="s">
        <v>511</v>
      </c>
      <c r="D194" s="220" t="s">
        <v>131</v>
      </c>
      <c r="E194" s="221" t="s">
        <v>512</v>
      </c>
      <c r="F194" s="222" t="s">
        <v>513</v>
      </c>
      <c r="G194" s="223" t="s">
        <v>134</v>
      </c>
      <c r="H194" s="224">
        <v>520</v>
      </c>
      <c r="I194" s="225"/>
      <c r="J194" s="226">
        <f>ROUND(I194*H194,2)</f>
        <v>0</v>
      </c>
      <c r="K194" s="222" t="s">
        <v>135</v>
      </c>
      <c r="L194" s="71"/>
      <c r="M194" s="227" t="s">
        <v>22</v>
      </c>
      <c r="N194" s="228" t="s">
        <v>46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136</v>
      </c>
      <c r="AT194" s="23" t="s">
        <v>131</v>
      </c>
      <c r="AU194" s="23" t="s">
        <v>84</v>
      </c>
      <c r="AY194" s="23" t="s">
        <v>128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24</v>
      </c>
      <c r="BK194" s="231">
        <f>ROUND(I194*H194,2)</f>
        <v>0</v>
      </c>
      <c r="BL194" s="23" t="s">
        <v>136</v>
      </c>
      <c r="BM194" s="23" t="s">
        <v>514</v>
      </c>
    </row>
    <row r="195" s="11" customFormat="1">
      <c r="B195" s="232"/>
      <c r="C195" s="233"/>
      <c r="D195" s="234" t="s">
        <v>138</v>
      </c>
      <c r="E195" s="235" t="s">
        <v>22</v>
      </c>
      <c r="F195" s="236" t="s">
        <v>515</v>
      </c>
      <c r="G195" s="233"/>
      <c r="H195" s="235" t="s">
        <v>22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138</v>
      </c>
      <c r="AU195" s="242" t="s">
        <v>84</v>
      </c>
      <c r="AV195" s="11" t="s">
        <v>24</v>
      </c>
      <c r="AW195" s="11" t="s">
        <v>39</v>
      </c>
      <c r="AX195" s="11" t="s">
        <v>75</v>
      </c>
      <c r="AY195" s="242" t="s">
        <v>128</v>
      </c>
    </row>
    <row r="196" s="12" customFormat="1">
      <c r="B196" s="243"/>
      <c r="C196" s="244"/>
      <c r="D196" s="234" t="s">
        <v>138</v>
      </c>
      <c r="E196" s="245" t="s">
        <v>22</v>
      </c>
      <c r="F196" s="246" t="s">
        <v>378</v>
      </c>
      <c r="G196" s="244"/>
      <c r="H196" s="247">
        <v>575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138</v>
      </c>
      <c r="AU196" s="253" t="s">
        <v>84</v>
      </c>
      <c r="AV196" s="12" t="s">
        <v>84</v>
      </c>
      <c r="AW196" s="12" t="s">
        <v>39</v>
      </c>
      <c r="AX196" s="12" t="s">
        <v>75</v>
      </c>
      <c r="AY196" s="253" t="s">
        <v>128</v>
      </c>
    </row>
    <row r="197" s="11" customFormat="1">
      <c r="B197" s="232"/>
      <c r="C197" s="233"/>
      <c r="D197" s="234" t="s">
        <v>138</v>
      </c>
      <c r="E197" s="235" t="s">
        <v>22</v>
      </c>
      <c r="F197" s="236" t="s">
        <v>516</v>
      </c>
      <c r="G197" s="233"/>
      <c r="H197" s="235" t="s">
        <v>22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138</v>
      </c>
      <c r="AU197" s="242" t="s">
        <v>84</v>
      </c>
      <c r="AV197" s="11" t="s">
        <v>24</v>
      </c>
      <c r="AW197" s="11" t="s">
        <v>39</v>
      </c>
      <c r="AX197" s="11" t="s">
        <v>75</v>
      </c>
      <c r="AY197" s="242" t="s">
        <v>128</v>
      </c>
    </row>
    <row r="198" s="12" customFormat="1">
      <c r="B198" s="243"/>
      <c r="C198" s="244"/>
      <c r="D198" s="234" t="s">
        <v>138</v>
      </c>
      <c r="E198" s="245" t="s">
        <v>22</v>
      </c>
      <c r="F198" s="246" t="s">
        <v>517</v>
      </c>
      <c r="G198" s="244"/>
      <c r="H198" s="247">
        <v>-55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138</v>
      </c>
      <c r="AU198" s="253" t="s">
        <v>84</v>
      </c>
      <c r="AV198" s="12" t="s">
        <v>84</v>
      </c>
      <c r="AW198" s="12" t="s">
        <v>39</v>
      </c>
      <c r="AX198" s="12" t="s">
        <v>75</v>
      </c>
      <c r="AY198" s="253" t="s">
        <v>128</v>
      </c>
    </row>
    <row r="199" s="13" customFormat="1">
      <c r="B199" s="254"/>
      <c r="C199" s="255"/>
      <c r="D199" s="234" t="s">
        <v>138</v>
      </c>
      <c r="E199" s="256" t="s">
        <v>22</v>
      </c>
      <c r="F199" s="257" t="s">
        <v>189</v>
      </c>
      <c r="G199" s="255"/>
      <c r="H199" s="258">
        <v>520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138</v>
      </c>
      <c r="AU199" s="264" t="s">
        <v>84</v>
      </c>
      <c r="AV199" s="13" t="s">
        <v>136</v>
      </c>
      <c r="AW199" s="13" t="s">
        <v>39</v>
      </c>
      <c r="AX199" s="13" t="s">
        <v>24</v>
      </c>
      <c r="AY199" s="264" t="s">
        <v>128</v>
      </c>
    </row>
    <row r="200" s="1" customFormat="1" ht="16.5" customHeight="1">
      <c r="B200" s="45"/>
      <c r="C200" s="220" t="s">
        <v>518</v>
      </c>
      <c r="D200" s="220" t="s">
        <v>131</v>
      </c>
      <c r="E200" s="221" t="s">
        <v>519</v>
      </c>
      <c r="F200" s="222" t="s">
        <v>520</v>
      </c>
      <c r="G200" s="223" t="s">
        <v>134</v>
      </c>
      <c r="H200" s="224">
        <v>144</v>
      </c>
      <c r="I200" s="225"/>
      <c r="J200" s="226">
        <f>ROUND(I200*H200,2)</f>
        <v>0</v>
      </c>
      <c r="K200" s="222" t="s">
        <v>135</v>
      </c>
      <c r="L200" s="71"/>
      <c r="M200" s="227" t="s">
        <v>22</v>
      </c>
      <c r="N200" s="228" t="s">
        <v>46</v>
      </c>
      <c r="O200" s="4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" t="s">
        <v>136</v>
      </c>
      <c r="AT200" s="23" t="s">
        <v>131</v>
      </c>
      <c r="AU200" s="23" t="s">
        <v>84</v>
      </c>
      <c r="AY200" s="23" t="s">
        <v>128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24</v>
      </c>
      <c r="BK200" s="231">
        <f>ROUND(I200*H200,2)</f>
        <v>0</v>
      </c>
      <c r="BL200" s="23" t="s">
        <v>136</v>
      </c>
      <c r="BM200" s="23" t="s">
        <v>521</v>
      </c>
    </row>
    <row r="201" s="11" customFormat="1">
      <c r="B201" s="232"/>
      <c r="C201" s="233"/>
      <c r="D201" s="234" t="s">
        <v>138</v>
      </c>
      <c r="E201" s="235" t="s">
        <v>22</v>
      </c>
      <c r="F201" s="236" t="s">
        <v>496</v>
      </c>
      <c r="G201" s="233"/>
      <c r="H201" s="235" t="s">
        <v>22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138</v>
      </c>
      <c r="AU201" s="242" t="s">
        <v>84</v>
      </c>
      <c r="AV201" s="11" t="s">
        <v>24</v>
      </c>
      <c r="AW201" s="11" t="s">
        <v>39</v>
      </c>
      <c r="AX201" s="11" t="s">
        <v>75</v>
      </c>
      <c r="AY201" s="242" t="s">
        <v>128</v>
      </c>
    </row>
    <row r="202" s="12" customFormat="1">
      <c r="B202" s="243"/>
      <c r="C202" s="244"/>
      <c r="D202" s="234" t="s">
        <v>138</v>
      </c>
      <c r="E202" s="245" t="s">
        <v>22</v>
      </c>
      <c r="F202" s="246" t="s">
        <v>497</v>
      </c>
      <c r="G202" s="244"/>
      <c r="H202" s="247">
        <v>144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138</v>
      </c>
      <c r="AU202" s="253" t="s">
        <v>84</v>
      </c>
      <c r="AV202" s="12" t="s">
        <v>84</v>
      </c>
      <c r="AW202" s="12" t="s">
        <v>39</v>
      </c>
      <c r="AX202" s="12" t="s">
        <v>24</v>
      </c>
      <c r="AY202" s="253" t="s">
        <v>128</v>
      </c>
    </row>
    <row r="203" s="1" customFormat="1" ht="25.5" customHeight="1">
      <c r="B203" s="45"/>
      <c r="C203" s="220" t="s">
        <v>522</v>
      </c>
      <c r="D203" s="220" t="s">
        <v>131</v>
      </c>
      <c r="E203" s="221" t="s">
        <v>523</v>
      </c>
      <c r="F203" s="222" t="s">
        <v>524</v>
      </c>
      <c r="G203" s="223" t="s">
        <v>134</v>
      </c>
      <c r="H203" s="224">
        <v>520</v>
      </c>
      <c r="I203" s="225"/>
      <c r="J203" s="226">
        <f>ROUND(I203*H203,2)</f>
        <v>0</v>
      </c>
      <c r="K203" s="222" t="s">
        <v>135</v>
      </c>
      <c r="L203" s="71"/>
      <c r="M203" s="227" t="s">
        <v>22</v>
      </c>
      <c r="N203" s="228" t="s">
        <v>46</v>
      </c>
      <c r="O203" s="46"/>
      <c r="P203" s="229">
        <f>O203*H203</f>
        <v>0</v>
      </c>
      <c r="Q203" s="229">
        <v>0.00060999999999999997</v>
      </c>
      <c r="R203" s="229">
        <f>Q203*H203</f>
        <v>0.31719999999999998</v>
      </c>
      <c r="S203" s="229">
        <v>0</v>
      </c>
      <c r="T203" s="230">
        <f>S203*H203</f>
        <v>0</v>
      </c>
      <c r="AR203" s="23" t="s">
        <v>136</v>
      </c>
      <c r="AT203" s="23" t="s">
        <v>131</v>
      </c>
      <c r="AU203" s="23" t="s">
        <v>84</v>
      </c>
      <c r="AY203" s="23" t="s">
        <v>128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24</v>
      </c>
      <c r="BK203" s="231">
        <f>ROUND(I203*H203,2)</f>
        <v>0</v>
      </c>
      <c r="BL203" s="23" t="s">
        <v>136</v>
      </c>
      <c r="BM203" s="23" t="s">
        <v>525</v>
      </c>
    </row>
    <row r="204" s="1" customFormat="1" ht="38.25" customHeight="1">
      <c r="B204" s="45"/>
      <c r="C204" s="220" t="s">
        <v>526</v>
      </c>
      <c r="D204" s="220" t="s">
        <v>131</v>
      </c>
      <c r="E204" s="221" t="s">
        <v>527</v>
      </c>
      <c r="F204" s="222" t="s">
        <v>528</v>
      </c>
      <c r="G204" s="223" t="s">
        <v>134</v>
      </c>
      <c r="H204" s="224">
        <v>520</v>
      </c>
      <c r="I204" s="225"/>
      <c r="J204" s="226">
        <f>ROUND(I204*H204,2)</f>
        <v>0</v>
      </c>
      <c r="K204" s="222" t="s">
        <v>135</v>
      </c>
      <c r="L204" s="71"/>
      <c r="M204" s="227" t="s">
        <v>22</v>
      </c>
      <c r="N204" s="228" t="s">
        <v>46</v>
      </c>
      <c r="O204" s="4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" t="s">
        <v>136</v>
      </c>
      <c r="AT204" s="23" t="s">
        <v>131</v>
      </c>
      <c r="AU204" s="23" t="s">
        <v>84</v>
      </c>
      <c r="AY204" s="23" t="s">
        <v>128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24</v>
      </c>
      <c r="BK204" s="231">
        <f>ROUND(I204*H204,2)</f>
        <v>0</v>
      </c>
      <c r="BL204" s="23" t="s">
        <v>136</v>
      </c>
      <c r="BM204" s="23" t="s">
        <v>529</v>
      </c>
    </row>
    <row r="205" s="1" customFormat="1" ht="51" customHeight="1">
      <c r="B205" s="45"/>
      <c r="C205" s="220" t="s">
        <v>226</v>
      </c>
      <c r="D205" s="220" t="s">
        <v>131</v>
      </c>
      <c r="E205" s="221" t="s">
        <v>227</v>
      </c>
      <c r="F205" s="222" t="s">
        <v>228</v>
      </c>
      <c r="G205" s="223" t="s">
        <v>134</v>
      </c>
      <c r="H205" s="224">
        <v>144</v>
      </c>
      <c r="I205" s="225"/>
      <c r="J205" s="226">
        <f>ROUND(I205*H205,2)</f>
        <v>0</v>
      </c>
      <c r="K205" s="222" t="s">
        <v>135</v>
      </c>
      <c r="L205" s="71"/>
      <c r="M205" s="227" t="s">
        <v>22</v>
      </c>
      <c r="N205" s="228" t="s">
        <v>46</v>
      </c>
      <c r="O205" s="46"/>
      <c r="P205" s="229">
        <f>O205*H205</f>
        <v>0</v>
      </c>
      <c r="Q205" s="229">
        <v>0.10362</v>
      </c>
      <c r="R205" s="229">
        <f>Q205*H205</f>
        <v>14.921280000000001</v>
      </c>
      <c r="S205" s="229">
        <v>0</v>
      </c>
      <c r="T205" s="230">
        <f>S205*H205</f>
        <v>0</v>
      </c>
      <c r="AR205" s="23" t="s">
        <v>136</v>
      </c>
      <c r="AT205" s="23" t="s">
        <v>131</v>
      </c>
      <c r="AU205" s="23" t="s">
        <v>84</v>
      </c>
      <c r="AY205" s="23" t="s">
        <v>128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24</v>
      </c>
      <c r="BK205" s="231">
        <f>ROUND(I205*H205,2)</f>
        <v>0</v>
      </c>
      <c r="BL205" s="23" t="s">
        <v>136</v>
      </c>
      <c r="BM205" s="23" t="s">
        <v>530</v>
      </c>
    </row>
    <row r="206" s="11" customFormat="1">
      <c r="B206" s="232"/>
      <c r="C206" s="233"/>
      <c r="D206" s="234" t="s">
        <v>138</v>
      </c>
      <c r="E206" s="235" t="s">
        <v>22</v>
      </c>
      <c r="F206" s="236" t="s">
        <v>496</v>
      </c>
      <c r="G206" s="233"/>
      <c r="H206" s="235" t="s">
        <v>22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138</v>
      </c>
      <c r="AU206" s="242" t="s">
        <v>84</v>
      </c>
      <c r="AV206" s="11" t="s">
        <v>24</v>
      </c>
      <c r="AW206" s="11" t="s">
        <v>39</v>
      </c>
      <c r="AX206" s="11" t="s">
        <v>75</v>
      </c>
      <c r="AY206" s="242" t="s">
        <v>128</v>
      </c>
    </row>
    <row r="207" s="12" customFormat="1">
      <c r="B207" s="243"/>
      <c r="C207" s="244"/>
      <c r="D207" s="234" t="s">
        <v>138</v>
      </c>
      <c r="E207" s="245" t="s">
        <v>22</v>
      </c>
      <c r="F207" s="246" t="s">
        <v>497</v>
      </c>
      <c r="G207" s="244"/>
      <c r="H207" s="247">
        <v>144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138</v>
      </c>
      <c r="AU207" s="253" t="s">
        <v>84</v>
      </c>
      <c r="AV207" s="12" t="s">
        <v>84</v>
      </c>
      <c r="AW207" s="12" t="s">
        <v>39</v>
      </c>
      <c r="AX207" s="12" t="s">
        <v>24</v>
      </c>
      <c r="AY207" s="253" t="s">
        <v>128</v>
      </c>
    </row>
    <row r="208" s="1" customFormat="1" ht="25.5" customHeight="1">
      <c r="B208" s="45"/>
      <c r="C208" s="265" t="s">
        <v>171</v>
      </c>
      <c r="D208" s="265" t="s">
        <v>210</v>
      </c>
      <c r="E208" s="266" t="s">
        <v>232</v>
      </c>
      <c r="F208" s="267" t="s">
        <v>233</v>
      </c>
      <c r="G208" s="268" t="s">
        <v>134</v>
      </c>
      <c r="H208" s="269">
        <v>141.24000000000001</v>
      </c>
      <c r="I208" s="270"/>
      <c r="J208" s="271">
        <f>ROUND(I208*H208,2)</f>
        <v>0</v>
      </c>
      <c r="K208" s="267" t="s">
        <v>135</v>
      </c>
      <c r="L208" s="272"/>
      <c r="M208" s="273" t="s">
        <v>22</v>
      </c>
      <c r="N208" s="274" t="s">
        <v>46</v>
      </c>
      <c r="O208" s="46"/>
      <c r="P208" s="229">
        <f>O208*H208</f>
        <v>0</v>
      </c>
      <c r="Q208" s="229">
        <v>0.17999999999999999</v>
      </c>
      <c r="R208" s="229">
        <f>Q208*H208</f>
        <v>25.423200000000001</v>
      </c>
      <c r="S208" s="229">
        <v>0</v>
      </c>
      <c r="T208" s="230">
        <f>S208*H208</f>
        <v>0</v>
      </c>
      <c r="AR208" s="23" t="s">
        <v>130</v>
      </c>
      <c r="AT208" s="23" t="s">
        <v>210</v>
      </c>
      <c r="AU208" s="23" t="s">
        <v>84</v>
      </c>
      <c r="AY208" s="23" t="s">
        <v>128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24</v>
      </c>
      <c r="BK208" s="231">
        <f>ROUND(I208*H208,2)</f>
        <v>0</v>
      </c>
      <c r="BL208" s="23" t="s">
        <v>136</v>
      </c>
      <c r="BM208" s="23" t="s">
        <v>531</v>
      </c>
    </row>
    <row r="209" s="1" customFormat="1">
      <c r="B209" s="45"/>
      <c r="C209" s="73"/>
      <c r="D209" s="234" t="s">
        <v>214</v>
      </c>
      <c r="E209" s="73"/>
      <c r="F209" s="275" t="s">
        <v>215</v>
      </c>
      <c r="G209" s="73"/>
      <c r="H209" s="73"/>
      <c r="I209" s="190"/>
      <c r="J209" s="73"/>
      <c r="K209" s="73"/>
      <c r="L209" s="71"/>
      <c r="M209" s="276"/>
      <c r="N209" s="46"/>
      <c r="O209" s="46"/>
      <c r="P209" s="46"/>
      <c r="Q209" s="46"/>
      <c r="R209" s="46"/>
      <c r="S209" s="46"/>
      <c r="T209" s="94"/>
      <c r="AT209" s="23" t="s">
        <v>214</v>
      </c>
      <c r="AU209" s="23" t="s">
        <v>84</v>
      </c>
    </row>
    <row r="210" s="12" customFormat="1">
      <c r="B210" s="243"/>
      <c r="C210" s="244"/>
      <c r="D210" s="234" t="s">
        <v>138</v>
      </c>
      <c r="E210" s="245" t="s">
        <v>22</v>
      </c>
      <c r="F210" s="246" t="s">
        <v>532</v>
      </c>
      <c r="G210" s="244"/>
      <c r="H210" s="247">
        <v>145.44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138</v>
      </c>
      <c r="AU210" s="253" t="s">
        <v>84</v>
      </c>
      <c r="AV210" s="12" t="s">
        <v>84</v>
      </c>
      <c r="AW210" s="12" t="s">
        <v>39</v>
      </c>
      <c r="AX210" s="12" t="s">
        <v>75</v>
      </c>
      <c r="AY210" s="253" t="s">
        <v>128</v>
      </c>
    </row>
    <row r="211" s="11" customFormat="1">
      <c r="B211" s="232"/>
      <c r="C211" s="233"/>
      <c r="D211" s="234" t="s">
        <v>138</v>
      </c>
      <c r="E211" s="235" t="s">
        <v>22</v>
      </c>
      <c r="F211" s="236" t="s">
        <v>533</v>
      </c>
      <c r="G211" s="233"/>
      <c r="H211" s="235" t="s">
        <v>22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138</v>
      </c>
      <c r="AU211" s="242" t="s">
        <v>84</v>
      </c>
      <c r="AV211" s="11" t="s">
        <v>24</v>
      </c>
      <c r="AW211" s="11" t="s">
        <v>39</v>
      </c>
      <c r="AX211" s="11" t="s">
        <v>75</v>
      </c>
      <c r="AY211" s="242" t="s">
        <v>128</v>
      </c>
    </row>
    <row r="212" s="12" customFormat="1">
      <c r="B212" s="243"/>
      <c r="C212" s="244"/>
      <c r="D212" s="234" t="s">
        <v>138</v>
      </c>
      <c r="E212" s="245" t="s">
        <v>22</v>
      </c>
      <c r="F212" s="246" t="s">
        <v>534</v>
      </c>
      <c r="G212" s="244"/>
      <c r="H212" s="247">
        <v>-4.2000000000000002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138</v>
      </c>
      <c r="AU212" s="253" t="s">
        <v>84</v>
      </c>
      <c r="AV212" s="12" t="s">
        <v>84</v>
      </c>
      <c r="AW212" s="12" t="s">
        <v>39</v>
      </c>
      <c r="AX212" s="12" t="s">
        <v>75</v>
      </c>
      <c r="AY212" s="253" t="s">
        <v>128</v>
      </c>
    </row>
    <row r="213" s="13" customFormat="1">
      <c r="B213" s="254"/>
      <c r="C213" s="255"/>
      <c r="D213" s="234" t="s">
        <v>138</v>
      </c>
      <c r="E213" s="256" t="s">
        <v>22</v>
      </c>
      <c r="F213" s="257" t="s">
        <v>189</v>
      </c>
      <c r="G213" s="255"/>
      <c r="H213" s="258">
        <v>141.24000000000001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AT213" s="264" t="s">
        <v>138</v>
      </c>
      <c r="AU213" s="264" t="s">
        <v>84</v>
      </c>
      <c r="AV213" s="13" t="s">
        <v>136</v>
      </c>
      <c r="AW213" s="13" t="s">
        <v>39</v>
      </c>
      <c r="AX213" s="13" t="s">
        <v>24</v>
      </c>
      <c r="AY213" s="264" t="s">
        <v>128</v>
      </c>
    </row>
    <row r="214" s="1" customFormat="1" ht="25.5" customHeight="1">
      <c r="B214" s="45"/>
      <c r="C214" s="265" t="s">
        <v>535</v>
      </c>
      <c r="D214" s="265" t="s">
        <v>210</v>
      </c>
      <c r="E214" s="266" t="s">
        <v>536</v>
      </c>
      <c r="F214" s="267" t="s">
        <v>537</v>
      </c>
      <c r="G214" s="268" t="s">
        <v>134</v>
      </c>
      <c r="H214" s="269">
        <v>4.242</v>
      </c>
      <c r="I214" s="270"/>
      <c r="J214" s="271">
        <f>ROUND(I214*H214,2)</f>
        <v>0</v>
      </c>
      <c r="K214" s="267" t="s">
        <v>135</v>
      </c>
      <c r="L214" s="272"/>
      <c r="M214" s="273" t="s">
        <v>22</v>
      </c>
      <c r="N214" s="274" t="s">
        <v>46</v>
      </c>
      <c r="O214" s="46"/>
      <c r="P214" s="229">
        <f>O214*H214</f>
        <v>0</v>
      </c>
      <c r="Q214" s="229">
        <v>0.17999999999999999</v>
      </c>
      <c r="R214" s="229">
        <f>Q214*H214</f>
        <v>0.76356000000000002</v>
      </c>
      <c r="S214" s="229">
        <v>0</v>
      </c>
      <c r="T214" s="230">
        <f>S214*H214</f>
        <v>0</v>
      </c>
      <c r="AR214" s="23" t="s">
        <v>130</v>
      </c>
      <c r="AT214" s="23" t="s">
        <v>210</v>
      </c>
      <c r="AU214" s="23" t="s">
        <v>84</v>
      </c>
      <c r="AY214" s="23" t="s">
        <v>128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24</v>
      </c>
      <c r="BK214" s="231">
        <f>ROUND(I214*H214,2)</f>
        <v>0</v>
      </c>
      <c r="BL214" s="23" t="s">
        <v>136</v>
      </c>
      <c r="BM214" s="23" t="s">
        <v>538</v>
      </c>
    </row>
    <row r="215" s="1" customFormat="1">
      <c r="B215" s="45"/>
      <c r="C215" s="73"/>
      <c r="D215" s="234" t="s">
        <v>214</v>
      </c>
      <c r="E215" s="73"/>
      <c r="F215" s="275" t="s">
        <v>215</v>
      </c>
      <c r="G215" s="73"/>
      <c r="H215" s="73"/>
      <c r="I215" s="190"/>
      <c r="J215" s="73"/>
      <c r="K215" s="73"/>
      <c r="L215" s="71"/>
      <c r="M215" s="276"/>
      <c r="N215" s="46"/>
      <c r="O215" s="46"/>
      <c r="P215" s="46"/>
      <c r="Q215" s="46"/>
      <c r="R215" s="46"/>
      <c r="S215" s="46"/>
      <c r="T215" s="94"/>
      <c r="AT215" s="23" t="s">
        <v>214</v>
      </c>
      <c r="AU215" s="23" t="s">
        <v>84</v>
      </c>
    </row>
    <row r="216" s="11" customFormat="1">
      <c r="B216" s="232"/>
      <c r="C216" s="233"/>
      <c r="D216" s="234" t="s">
        <v>138</v>
      </c>
      <c r="E216" s="235" t="s">
        <v>22</v>
      </c>
      <c r="F216" s="236" t="s">
        <v>539</v>
      </c>
      <c r="G216" s="233"/>
      <c r="H216" s="235" t="s">
        <v>22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138</v>
      </c>
      <c r="AU216" s="242" t="s">
        <v>84</v>
      </c>
      <c r="AV216" s="11" t="s">
        <v>24</v>
      </c>
      <c r="AW216" s="11" t="s">
        <v>39</v>
      </c>
      <c r="AX216" s="11" t="s">
        <v>75</v>
      </c>
      <c r="AY216" s="242" t="s">
        <v>128</v>
      </c>
    </row>
    <row r="217" s="12" customFormat="1">
      <c r="B217" s="243"/>
      <c r="C217" s="244"/>
      <c r="D217" s="234" t="s">
        <v>138</v>
      </c>
      <c r="E217" s="245" t="s">
        <v>22</v>
      </c>
      <c r="F217" s="246" t="s">
        <v>540</v>
      </c>
      <c r="G217" s="244"/>
      <c r="H217" s="247">
        <v>4.242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138</v>
      </c>
      <c r="AU217" s="253" t="s">
        <v>84</v>
      </c>
      <c r="AV217" s="12" t="s">
        <v>84</v>
      </c>
      <c r="AW217" s="12" t="s">
        <v>39</v>
      </c>
      <c r="AX217" s="12" t="s">
        <v>24</v>
      </c>
      <c r="AY217" s="253" t="s">
        <v>128</v>
      </c>
    </row>
    <row r="218" s="1" customFormat="1" ht="63.75" customHeight="1">
      <c r="B218" s="45"/>
      <c r="C218" s="220" t="s">
        <v>241</v>
      </c>
      <c r="D218" s="220" t="s">
        <v>131</v>
      </c>
      <c r="E218" s="221" t="s">
        <v>242</v>
      </c>
      <c r="F218" s="222" t="s">
        <v>243</v>
      </c>
      <c r="G218" s="223" t="s">
        <v>134</v>
      </c>
      <c r="H218" s="224">
        <v>4.2000000000000002</v>
      </c>
      <c r="I218" s="225"/>
      <c r="J218" s="226">
        <f>ROUND(I218*H218,2)</f>
        <v>0</v>
      </c>
      <c r="K218" s="222" t="s">
        <v>135</v>
      </c>
      <c r="L218" s="71"/>
      <c r="M218" s="227" t="s">
        <v>22</v>
      </c>
      <c r="N218" s="228" t="s">
        <v>46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136</v>
      </c>
      <c r="AT218" s="23" t="s">
        <v>131</v>
      </c>
      <c r="AU218" s="23" t="s">
        <v>84</v>
      </c>
      <c r="AY218" s="23" t="s">
        <v>128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24</v>
      </c>
      <c r="BK218" s="231">
        <f>ROUND(I218*H218,2)</f>
        <v>0</v>
      </c>
      <c r="BL218" s="23" t="s">
        <v>136</v>
      </c>
      <c r="BM218" s="23" t="s">
        <v>244</v>
      </c>
    </row>
    <row r="219" s="11" customFormat="1">
      <c r="B219" s="232"/>
      <c r="C219" s="233"/>
      <c r="D219" s="234" t="s">
        <v>138</v>
      </c>
      <c r="E219" s="235" t="s">
        <v>22</v>
      </c>
      <c r="F219" s="236" t="s">
        <v>541</v>
      </c>
      <c r="G219" s="233"/>
      <c r="H219" s="235" t="s">
        <v>22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138</v>
      </c>
      <c r="AU219" s="242" t="s">
        <v>84</v>
      </c>
      <c r="AV219" s="11" t="s">
        <v>24</v>
      </c>
      <c r="AW219" s="11" t="s">
        <v>39</v>
      </c>
      <c r="AX219" s="11" t="s">
        <v>75</v>
      </c>
      <c r="AY219" s="242" t="s">
        <v>128</v>
      </c>
    </row>
    <row r="220" s="12" customFormat="1">
      <c r="B220" s="243"/>
      <c r="C220" s="244"/>
      <c r="D220" s="234" t="s">
        <v>138</v>
      </c>
      <c r="E220" s="245" t="s">
        <v>22</v>
      </c>
      <c r="F220" s="246" t="s">
        <v>542</v>
      </c>
      <c r="G220" s="244"/>
      <c r="H220" s="247">
        <v>4.2000000000000002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138</v>
      </c>
      <c r="AU220" s="253" t="s">
        <v>84</v>
      </c>
      <c r="AV220" s="12" t="s">
        <v>84</v>
      </c>
      <c r="AW220" s="12" t="s">
        <v>39</v>
      </c>
      <c r="AX220" s="12" t="s">
        <v>75</v>
      </c>
      <c r="AY220" s="253" t="s">
        <v>128</v>
      </c>
    </row>
    <row r="221" s="13" customFormat="1">
      <c r="B221" s="254"/>
      <c r="C221" s="255"/>
      <c r="D221" s="234" t="s">
        <v>138</v>
      </c>
      <c r="E221" s="256" t="s">
        <v>22</v>
      </c>
      <c r="F221" s="257" t="s">
        <v>189</v>
      </c>
      <c r="G221" s="255"/>
      <c r="H221" s="258">
        <v>4.2000000000000002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138</v>
      </c>
      <c r="AU221" s="264" t="s">
        <v>84</v>
      </c>
      <c r="AV221" s="13" t="s">
        <v>136</v>
      </c>
      <c r="AW221" s="13" t="s">
        <v>39</v>
      </c>
      <c r="AX221" s="13" t="s">
        <v>24</v>
      </c>
      <c r="AY221" s="264" t="s">
        <v>128</v>
      </c>
    </row>
    <row r="222" s="10" customFormat="1" ht="29.88" customHeight="1">
      <c r="B222" s="204"/>
      <c r="C222" s="205"/>
      <c r="D222" s="206" t="s">
        <v>74</v>
      </c>
      <c r="E222" s="218" t="s">
        <v>130</v>
      </c>
      <c r="F222" s="218" t="s">
        <v>543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SUM(P223:P254)</f>
        <v>0</v>
      </c>
      <c r="Q222" s="212"/>
      <c r="R222" s="213">
        <f>SUM(R223:R254)</f>
        <v>13.42473</v>
      </c>
      <c r="S222" s="212"/>
      <c r="T222" s="214">
        <f>SUM(T223:T254)</f>
        <v>0.60000000000000009</v>
      </c>
      <c r="AR222" s="215" t="s">
        <v>24</v>
      </c>
      <c r="AT222" s="216" t="s">
        <v>74</v>
      </c>
      <c r="AU222" s="216" t="s">
        <v>24</v>
      </c>
      <c r="AY222" s="215" t="s">
        <v>128</v>
      </c>
      <c r="BK222" s="217">
        <f>SUM(BK223:BK254)</f>
        <v>0</v>
      </c>
    </row>
    <row r="223" s="1" customFormat="1" ht="25.5" customHeight="1">
      <c r="B223" s="45"/>
      <c r="C223" s="220" t="s">
        <v>544</v>
      </c>
      <c r="D223" s="220" t="s">
        <v>131</v>
      </c>
      <c r="E223" s="221" t="s">
        <v>545</v>
      </c>
      <c r="F223" s="222" t="s">
        <v>546</v>
      </c>
      <c r="G223" s="223" t="s">
        <v>150</v>
      </c>
      <c r="H223" s="224">
        <v>18.5</v>
      </c>
      <c r="I223" s="225"/>
      <c r="J223" s="226">
        <f>ROUND(I223*H223,2)</f>
        <v>0</v>
      </c>
      <c r="K223" s="222" t="s">
        <v>135</v>
      </c>
      <c r="L223" s="71"/>
      <c r="M223" s="227" t="s">
        <v>22</v>
      </c>
      <c r="N223" s="228" t="s">
        <v>46</v>
      </c>
      <c r="O223" s="46"/>
      <c r="P223" s="229">
        <f>O223*H223</f>
        <v>0</v>
      </c>
      <c r="Q223" s="229">
        <v>0.0048199999999999996</v>
      </c>
      <c r="R223" s="229">
        <f>Q223*H223</f>
        <v>0.089169999999999999</v>
      </c>
      <c r="S223" s="229">
        <v>0</v>
      </c>
      <c r="T223" s="230">
        <f>S223*H223</f>
        <v>0</v>
      </c>
      <c r="AR223" s="23" t="s">
        <v>136</v>
      </c>
      <c r="AT223" s="23" t="s">
        <v>131</v>
      </c>
      <c r="AU223" s="23" t="s">
        <v>84</v>
      </c>
      <c r="AY223" s="23" t="s">
        <v>128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24</v>
      </c>
      <c r="BK223" s="231">
        <f>ROUND(I223*H223,2)</f>
        <v>0</v>
      </c>
      <c r="BL223" s="23" t="s">
        <v>136</v>
      </c>
      <c r="BM223" s="23" t="s">
        <v>547</v>
      </c>
    </row>
    <row r="224" s="1" customFormat="1" ht="25.5" customHeight="1">
      <c r="B224" s="45"/>
      <c r="C224" s="220" t="s">
        <v>548</v>
      </c>
      <c r="D224" s="220" t="s">
        <v>131</v>
      </c>
      <c r="E224" s="221" t="s">
        <v>549</v>
      </c>
      <c r="F224" s="222" t="s">
        <v>550</v>
      </c>
      <c r="G224" s="223" t="s">
        <v>278</v>
      </c>
      <c r="H224" s="224">
        <v>1</v>
      </c>
      <c r="I224" s="225"/>
      <c r="J224" s="226">
        <f>ROUND(I224*H224,2)</f>
        <v>0</v>
      </c>
      <c r="K224" s="222" t="s">
        <v>135</v>
      </c>
      <c r="L224" s="71"/>
      <c r="M224" s="227" t="s">
        <v>22</v>
      </c>
      <c r="N224" s="228" t="s">
        <v>46</v>
      </c>
      <c r="O224" s="46"/>
      <c r="P224" s="229">
        <f>O224*H224</f>
        <v>0</v>
      </c>
      <c r="Q224" s="229">
        <v>0.00034000000000000002</v>
      </c>
      <c r="R224" s="229">
        <f>Q224*H224</f>
        <v>0.00034000000000000002</v>
      </c>
      <c r="S224" s="229">
        <v>0</v>
      </c>
      <c r="T224" s="230">
        <f>S224*H224</f>
        <v>0</v>
      </c>
      <c r="AR224" s="23" t="s">
        <v>136</v>
      </c>
      <c r="AT224" s="23" t="s">
        <v>131</v>
      </c>
      <c r="AU224" s="23" t="s">
        <v>84</v>
      </c>
      <c r="AY224" s="23" t="s">
        <v>128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24</v>
      </c>
      <c r="BK224" s="231">
        <f>ROUND(I224*H224,2)</f>
        <v>0</v>
      </c>
      <c r="BL224" s="23" t="s">
        <v>136</v>
      </c>
      <c r="BM224" s="23" t="s">
        <v>551</v>
      </c>
    </row>
    <row r="225" s="11" customFormat="1">
      <c r="B225" s="232"/>
      <c r="C225" s="233"/>
      <c r="D225" s="234" t="s">
        <v>138</v>
      </c>
      <c r="E225" s="235" t="s">
        <v>22</v>
      </c>
      <c r="F225" s="236" t="s">
        <v>552</v>
      </c>
      <c r="G225" s="233"/>
      <c r="H225" s="235" t="s">
        <v>22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138</v>
      </c>
      <c r="AU225" s="242" t="s">
        <v>84</v>
      </c>
      <c r="AV225" s="11" t="s">
        <v>24</v>
      </c>
      <c r="AW225" s="11" t="s">
        <v>39</v>
      </c>
      <c r="AX225" s="11" t="s">
        <v>75</v>
      </c>
      <c r="AY225" s="242" t="s">
        <v>128</v>
      </c>
    </row>
    <row r="226" s="12" customFormat="1">
      <c r="B226" s="243"/>
      <c r="C226" s="244"/>
      <c r="D226" s="234" t="s">
        <v>138</v>
      </c>
      <c r="E226" s="245" t="s">
        <v>22</v>
      </c>
      <c r="F226" s="246" t="s">
        <v>24</v>
      </c>
      <c r="G226" s="244"/>
      <c r="H226" s="247">
        <v>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138</v>
      </c>
      <c r="AU226" s="253" t="s">
        <v>84</v>
      </c>
      <c r="AV226" s="12" t="s">
        <v>84</v>
      </c>
      <c r="AW226" s="12" t="s">
        <v>39</v>
      </c>
      <c r="AX226" s="12" t="s">
        <v>24</v>
      </c>
      <c r="AY226" s="253" t="s">
        <v>128</v>
      </c>
    </row>
    <row r="227" s="1" customFormat="1" ht="38.25" customHeight="1">
      <c r="B227" s="45"/>
      <c r="C227" s="265" t="s">
        <v>553</v>
      </c>
      <c r="D227" s="265" t="s">
        <v>210</v>
      </c>
      <c r="E227" s="266" t="s">
        <v>554</v>
      </c>
      <c r="F227" s="267" t="s">
        <v>555</v>
      </c>
      <c r="G227" s="268" t="s">
        <v>278</v>
      </c>
      <c r="H227" s="269">
        <v>1</v>
      </c>
      <c r="I227" s="270"/>
      <c r="J227" s="271">
        <f>ROUND(I227*H227,2)</f>
        <v>0</v>
      </c>
      <c r="K227" s="267" t="s">
        <v>135</v>
      </c>
      <c r="L227" s="272"/>
      <c r="M227" s="273" t="s">
        <v>22</v>
      </c>
      <c r="N227" s="274" t="s">
        <v>46</v>
      </c>
      <c r="O227" s="46"/>
      <c r="P227" s="229">
        <f>O227*H227</f>
        <v>0</v>
      </c>
      <c r="Q227" s="229">
        <v>0.027</v>
      </c>
      <c r="R227" s="229">
        <f>Q227*H227</f>
        <v>0.027</v>
      </c>
      <c r="S227" s="229">
        <v>0</v>
      </c>
      <c r="T227" s="230">
        <f>S227*H227</f>
        <v>0</v>
      </c>
      <c r="AR227" s="23" t="s">
        <v>130</v>
      </c>
      <c r="AT227" s="23" t="s">
        <v>210</v>
      </c>
      <c r="AU227" s="23" t="s">
        <v>84</v>
      </c>
      <c r="AY227" s="23" t="s">
        <v>128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23" t="s">
        <v>24</v>
      </c>
      <c r="BK227" s="231">
        <f>ROUND(I227*H227,2)</f>
        <v>0</v>
      </c>
      <c r="BL227" s="23" t="s">
        <v>136</v>
      </c>
      <c r="BM227" s="23" t="s">
        <v>556</v>
      </c>
    </row>
    <row r="228" s="1" customFormat="1">
      <c r="B228" s="45"/>
      <c r="C228" s="73"/>
      <c r="D228" s="234" t="s">
        <v>214</v>
      </c>
      <c r="E228" s="73"/>
      <c r="F228" s="275" t="s">
        <v>557</v>
      </c>
      <c r="G228" s="73"/>
      <c r="H228" s="73"/>
      <c r="I228" s="190"/>
      <c r="J228" s="73"/>
      <c r="K228" s="73"/>
      <c r="L228" s="71"/>
      <c r="M228" s="276"/>
      <c r="N228" s="46"/>
      <c r="O228" s="46"/>
      <c r="P228" s="46"/>
      <c r="Q228" s="46"/>
      <c r="R228" s="46"/>
      <c r="S228" s="46"/>
      <c r="T228" s="94"/>
      <c r="AT228" s="23" t="s">
        <v>214</v>
      </c>
      <c r="AU228" s="23" t="s">
        <v>84</v>
      </c>
    </row>
    <row r="229" s="1" customFormat="1" ht="16.5" customHeight="1">
      <c r="B229" s="45"/>
      <c r="C229" s="220" t="s">
        <v>558</v>
      </c>
      <c r="D229" s="220" t="s">
        <v>131</v>
      </c>
      <c r="E229" s="221" t="s">
        <v>559</v>
      </c>
      <c r="F229" s="222" t="s">
        <v>560</v>
      </c>
      <c r="G229" s="223" t="s">
        <v>278</v>
      </c>
      <c r="H229" s="224">
        <v>6</v>
      </c>
      <c r="I229" s="225"/>
      <c r="J229" s="226">
        <f>ROUND(I229*H229,2)</f>
        <v>0</v>
      </c>
      <c r="K229" s="222" t="s">
        <v>135</v>
      </c>
      <c r="L229" s="71"/>
      <c r="M229" s="227" t="s">
        <v>22</v>
      </c>
      <c r="N229" s="228" t="s">
        <v>46</v>
      </c>
      <c r="O229" s="46"/>
      <c r="P229" s="229">
        <f>O229*H229</f>
        <v>0</v>
      </c>
      <c r="Q229" s="229">
        <v>0.34089999999999998</v>
      </c>
      <c r="R229" s="229">
        <f>Q229*H229</f>
        <v>2.0453999999999999</v>
      </c>
      <c r="S229" s="229">
        <v>0</v>
      </c>
      <c r="T229" s="230">
        <f>S229*H229</f>
        <v>0</v>
      </c>
      <c r="AR229" s="23" t="s">
        <v>136</v>
      </c>
      <c r="AT229" s="23" t="s">
        <v>131</v>
      </c>
      <c r="AU229" s="23" t="s">
        <v>84</v>
      </c>
      <c r="AY229" s="23" t="s">
        <v>128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24</v>
      </c>
      <c r="BK229" s="231">
        <f>ROUND(I229*H229,2)</f>
        <v>0</v>
      </c>
      <c r="BL229" s="23" t="s">
        <v>136</v>
      </c>
      <c r="BM229" s="23" t="s">
        <v>561</v>
      </c>
    </row>
    <row r="230" s="1" customFormat="1" ht="25.5" customHeight="1">
      <c r="B230" s="45"/>
      <c r="C230" s="265" t="s">
        <v>562</v>
      </c>
      <c r="D230" s="265" t="s">
        <v>210</v>
      </c>
      <c r="E230" s="266" t="s">
        <v>563</v>
      </c>
      <c r="F230" s="267" t="s">
        <v>564</v>
      </c>
      <c r="G230" s="268" t="s">
        <v>278</v>
      </c>
      <c r="H230" s="269">
        <v>6</v>
      </c>
      <c r="I230" s="270"/>
      <c r="J230" s="271">
        <f>ROUND(I230*H230,2)</f>
        <v>0</v>
      </c>
      <c r="K230" s="267" t="s">
        <v>135</v>
      </c>
      <c r="L230" s="272"/>
      <c r="M230" s="273" t="s">
        <v>22</v>
      </c>
      <c r="N230" s="274" t="s">
        <v>46</v>
      </c>
      <c r="O230" s="46"/>
      <c r="P230" s="229">
        <f>O230*H230</f>
        <v>0</v>
      </c>
      <c r="Q230" s="229">
        <v>0.086999999999999994</v>
      </c>
      <c r="R230" s="229">
        <f>Q230*H230</f>
        <v>0.52200000000000002</v>
      </c>
      <c r="S230" s="229">
        <v>0</v>
      </c>
      <c r="T230" s="230">
        <f>S230*H230</f>
        <v>0</v>
      </c>
      <c r="AR230" s="23" t="s">
        <v>130</v>
      </c>
      <c r="AT230" s="23" t="s">
        <v>210</v>
      </c>
      <c r="AU230" s="23" t="s">
        <v>84</v>
      </c>
      <c r="AY230" s="23" t="s">
        <v>128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24</v>
      </c>
      <c r="BK230" s="231">
        <f>ROUND(I230*H230,2)</f>
        <v>0</v>
      </c>
      <c r="BL230" s="23" t="s">
        <v>136</v>
      </c>
      <c r="BM230" s="23" t="s">
        <v>565</v>
      </c>
    </row>
    <row r="231" s="1" customFormat="1" ht="25.5" customHeight="1">
      <c r="B231" s="45"/>
      <c r="C231" s="265" t="s">
        <v>566</v>
      </c>
      <c r="D231" s="265" t="s">
        <v>210</v>
      </c>
      <c r="E231" s="266" t="s">
        <v>567</v>
      </c>
      <c r="F231" s="267" t="s">
        <v>568</v>
      </c>
      <c r="G231" s="268" t="s">
        <v>278</v>
      </c>
      <c r="H231" s="269">
        <v>6</v>
      </c>
      <c r="I231" s="270"/>
      <c r="J231" s="271">
        <f>ROUND(I231*H231,2)</f>
        <v>0</v>
      </c>
      <c r="K231" s="267" t="s">
        <v>135</v>
      </c>
      <c r="L231" s="272"/>
      <c r="M231" s="273" t="s">
        <v>22</v>
      </c>
      <c r="N231" s="274" t="s">
        <v>46</v>
      </c>
      <c r="O231" s="46"/>
      <c r="P231" s="229">
        <f>O231*H231</f>
        <v>0</v>
      </c>
      <c r="Q231" s="229">
        <v>0.10299999999999999</v>
      </c>
      <c r="R231" s="229">
        <f>Q231*H231</f>
        <v>0.61799999999999999</v>
      </c>
      <c r="S231" s="229">
        <v>0</v>
      </c>
      <c r="T231" s="230">
        <f>S231*H231</f>
        <v>0</v>
      </c>
      <c r="AR231" s="23" t="s">
        <v>130</v>
      </c>
      <c r="AT231" s="23" t="s">
        <v>210</v>
      </c>
      <c r="AU231" s="23" t="s">
        <v>84</v>
      </c>
      <c r="AY231" s="23" t="s">
        <v>128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24</v>
      </c>
      <c r="BK231" s="231">
        <f>ROUND(I231*H231,2)</f>
        <v>0</v>
      </c>
      <c r="BL231" s="23" t="s">
        <v>136</v>
      </c>
      <c r="BM231" s="23" t="s">
        <v>569</v>
      </c>
    </row>
    <row r="232" s="1" customFormat="1" ht="25.5" customHeight="1">
      <c r="B232" s="45"/>
      <c r="C232" s="265" t="s">
        <v>570</v>
      </c>
      <c r="D232" s="265" t="s">
        <v>210</v>
      </c>
      <c r="E232" s="266" t="s">
        <v>571</v>
      </c>
      <c r="F232" s="267" t="s">
        <v>572</v>
      </c>
      <c r="G232" s="268" t="s">
        <v>278</v>
      </c>
      <c r="H232" s="269">
        <v>6</v>
      </c>
      <c r="I232" s="270"/>
      <c r="J232" s="271">
        <f>ROUND(I232*H232,2)</f>
        <v>0</v>
      </c>
      <c r="K232" s="267" t="s">
        <v>135</v>
      </c>
      <c r="L232" s="272"/>
      <c r="M232" s="273" t="s">
        <v>22</v>
      </c>
      <c r="N232" s="274" t="s">
        <v>46</v>
      </c>
      <c r="O232" s="46"/>
      <c r="P232" s="229">
        <f>O232*H232</f>
        <v>0</v>
      </c>
      <c r="Q232" s="229">
        <v>0.17000000000000001</v>
      </c>
      <c r="R232" s="229">
        <f>Q232*H232</f>
        <v>1.02</v>
      </c>
      <c r="S232" s="229">
        <v>0</v>
      </c>
      <c r="T232" s="230">
        <f>S232*H232</f>
        <v>0</v>
      </c>
      <c r="AR232" s="23" t="s">
        <v>130</v>
      </c>
      <c r="AT232" s="23" t="s">
        <v>210</v>
      </c>
      <c r="AU232" s="23" t="s">
        <v>84</v>
      </c>
      <c r="AY232" s="23" t="s">
        <v>128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23" t="s">
        <v>24</v>
      </c>
      <c r="BK232" s="231">
        <f>ROUND(I232*H232,2)</f>
        <v>0</v>
      </c>
      <c r="BL232" s="23" t="s">
        <v>136</v>
      </c>
      <c r="BM232" s="23" t="s">
        <v>573</v>
      </c>
    </row>
    <row r="233" s="1" customFormat="1" ht="25.5" customHeight="1">
      <c r="B233" s="45"/>
      <c r="C233" s="265" t="s">
        <v>574</v>
      </c>
      <c r="D233" s="265" t="s">
        <v>210</v>
      </c>
      <c r="E233" s="266" t="s">
        <v>575</v>
      </c>
      <c r="F233" s="267" t="s">
        <v>576</v>
      </c>
      <c r="G233" s="268" t="s">
        <v>278</v>
      </c>
      <c r="H233" s="269">
        <v>6</v>
      </c>
      <c r="I233" s="270"/>
      <c r="J233" s="271">
        <f>ROUND(I233*H233,2)</f>
        <v>0</v>
      </c>
      <c r="K233" s="267" t="s">
        <v>135</v>
      </c>
      <c r="L233" s="272"/>
      <c r="M233" s="273" t="s">
        <v>22</v>
      </c>
      <c r="N233" s="274" t="s">
        <v>46</v>
      </c>
      <c r="O233" s="46"/>
      <c r="P233" s="229">
        <f>O233*H233</f>
        <v>0</v>
      </c>
      <c r="Q233" s="229">
        <v>0.17499999999999999</v>
      </c>
      <c r="R233" s="229">
        <f>Q233*H233</f>
        <v>1.0499999999999998</v>
      </c>
      <c r="S233" s="229">
        <v>0</v>
      </c>
      <c r="T233" s="230">
        <f>S233*H233</f>
        <v>0</v>
      </c>
      <c r="AR233" s="23" t="s">
        <v>130</v>
      </c>
      <c r="AT233" s="23" t="s">
        <v>210</v>
      </c>
      <c r="AU233" s="23" t="s">
        <v>84</v>
      </c>
      <c r="AY233" s="23" t="s">
        <v>128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24</v>
      </c>
      <c r="BK233" s="231">
        <f>ROUND(I233*H233,2)</f>
        <v>0</v>
      </c>
      <c r="BL233" s="23" t="s">
        <v>136</v>
      </c>
      <c r="BM233" s="23" t="s">
        <v>577</v>
      </c>
    </row>
    <row r="234" s="1" customFormat="1" ht="25.5" customHeight="1">
      <c r="B234" s="45"/>
      <c r="C234" s="265" t="s">
        <v>578</v>
      </c>
      <c r="D234" s="265" t="s">
        <v>210</v>
      </c>
      <c r="E234" s="266" t="s">
        <v>579</v>
      </c>
      <c r="F234" s="267" t="s">
        <v>580</v>
      </c>
      <c r="G234" s="268" t="s">
        <v>278</v>
      </c>
      <c r="H234" s="269">
        <v>6</v>
      </c>
      <c r="I234" s="270"/>
      <c r="J234" s="271">
        <f>ROUND(I234*H234,2)</f>
        <v>0</v>
      </c>
      <c r="K234" s="267" t="s">
        <v>135</v>
      </c>
      <c r="L234" s="272"/>
      <c r="M234" s="273" t="s">
        <v>22</v>
      </c>
      <c r="N234" s="274" t="s">
        <v>46</v>
      </c>
      <c r="O234" s="46"/>
      <c r="P234" s="229">
        <f>O234*H234</f>
        <v>0</v>
      </c>
      <c r="Q234" s="229">
        <v>0.059999999999999998</v>
      </c>
      <c r="R234" s="229">
        <f>Q234*H234</f>
        <v>0.35999999999999999</v>
      </c>
      <c r="S234" s="229">
        <v>0</v>
      </c>
      <c r="T234" s="230">
        <f>S234*H234</f>
        <v>0</v>
      </c>
      <c r="AR234" s="23" t="s">
        <v>130</v>
      </c>
      <c r="AT234" s="23" t="s">
        <v>210</v>
      </c>
      <c r="AU234" s="23" t="s">
        <v>84</v>
      </c>
      <c r="AY234" s="23" t="s">
        <v>128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24</v>
      </c>
      <c r="BK234" s="231">
        <f>ROUND(I234*H234,2)</f>
        <v>0</v>
      </c>
      <c r="BL234" s="23" t="s">
        <v>136</v>
      </c>
      <c r="BM234" s="23" t="s">
        <v>581</v>
      </c>
    </row>
    <row r="235" s="1" customFormat="1" ht="25.5" customHeight="1">
      <c r="B235" s="45"/>
      <c r="C235" s="220" t="s">
        <v>198</v>
      </c>
      <c r="D235" s="220" t="s">
        <v>131</v>
      </c>
      <c r="E235" s="221" t="s">
        <v>582</v>
      </c>
      <c r="F235" s="222" t="s">
        <v>583</v>
      </c>
      <c r="G235" s="223" t="s">
        <v>278</v>
      </c>
      <c r="H235" s="224">
        <v>6</v>
      </c>
      <c r="I235" s="225"/>
      <c r="J235" s="226">
        <f>ROUND(I235*H235,2)</f>
        <v>0</v>
      </c>
      <c r="K235" s="222" t="s">
        <v>22</v>
      </c>
      <c r="L235" s="71"/>
      <c r="M235" s="227" t="s">
        <v>22</v>
      </c>
      <c r="N235" s="228" t="s">
        <v>46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" t="s">
        <v>136</v>
      </c>
      <c r="AT235" s="23" t="s">
        <v>131</v>
      </c>
      <c r="AU235" s="23" t="s">
        <v>84</v>
      </c>
      <c r="AY235" s="23" t="s">
        <v>128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24</v>
      </c>
      <c r="BK235" s="231">
        <f>ROUND(I235*H235,2)</f>
        <v>0</v>
      </c>
      <c r="BL235" s="23" t="s">
        <v>136</v>
      </c>
      <c r="BM235" s="23" t="s">
        <v>584</v>
      </c>
    </row>
    <row r="236" s="1" customFormat="1" ht="25.5" customHeight="1">
      <c r="B236" s="45"/>
      <c r="C236" s="220" t="s">
        <v>585</v>
      </c>
      <c r="D236" s="220" t="s">
        <v>131</v>
      </c>
      <c r="E236" s="221" t="s">
        <v>586</v>
      </c>
      <c r="F236" s="222" t="s">
        <v>587</v>
      </c>
      <c r="G236" s="223" t="s">
        <v>278</v>
      </c>
      <c r="H236" s="224">
        <v>6</v>
      </c>
      <c r="I236" s="225"/>
      <c r="J236" s="226">
        <f>ROUND(I236*H236,2)</f>
        <v>0</v>
      </c>
      <c r="K236" s="222" t="s">
        <v>22</v>
      </c>
      <c r="L236" s="71"/>
      <c r="M236" s="227" t="s">
        <v>22</v>
      </c>
      <c r="N236" s="228" t="s">
        <v>46</v>
      </c>
      <c r="O236" s="4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" t="s">
        <v>136</v>
      </c>
      <c r="AT236" s="23" t="s">
        <v>131</v>
      </c>
      <c r="AU236" s="23" t="s">
        <v>84</v>
      </c>
      <c r="AY236" s="23" t="s">
        <v>128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23" t="s">
        <v>24</v>
      </c>
      <c r="BK236" s="231">
        <f>ROUND(I236*H236,2)</f>
        <v>0</v>
      </c>
      <c r="BL236" s="23" t="s">
        <v>136</v>
      </c>
      <c r="BM236" s="23" t="s">
        <v>588</v>
      </c>
    </row>
    <row r="237" s="1" customFormat="1" ht="25.5" customHeight="1">
      <c r="B237" s="45"/>
      <c r="C237" s="220" t="s">
        <v>589</v>
      </c>
      <c r="D237" s="220" t="s">
        <v>131</v>
      </c>
      <c r="E237" s="221" t="s">
        <v>586</v>
      </c>
      <c r="F237" s="222" t="s">
        <v>587</v>
      </c>
      <c r="G237" s="223" t="s">
        <v>278</v>
      </c>
      <c r="H237" s="224">
        <v>6</v>
      </c>
      <c r="I237" s="225"/>
      <c r="J237" s="226">
        <f>ROUND(I237*H237,2)</f>
        <v>0</v>
      </c>
      <c r="K237" s="222" t="s">
        <v>22</v>
      </c>
      <c r="L237" s="71"/>
      <c r="M237" s="227" t="s">
        <v>22</v>
      </c>
      <c r="N237" s="228" t="s">
        <v>46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" t="s">
        <v>136</v>
      </c>
      <c r="AT237" s="23" t="s">
        <v>131</v>
      </c>
      <c r="AU237" s="23" t="s">
        <v>84</v>
      </c>
      <c r="AY237" s="23" t="s">
        <v>128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24</v>
      </c>
      <c r="BK237" s="231">
        <f>ROUND(I237*H237,2)</f>
        <v>0</v>
      </c>
      <c r="BL237" s="23" t="s">
        <v>136</v>
      </c>
      <c r="BM237" s="23" t="s">
        <v>590</v>
      </c>
    </row>
    <row r="238" s="1" customFormat="1" ht="25.5" customHeight="1">
      <c r="B238" s="45"/>
      <c r="C238" s="220" t="s">
        <v>591</v>
      </c>
      <c r="D238" s="220" t="s">
        <v>131</v>
      </c>
      <c r="E238" s="221" t="s">
        <v>592</v>
      </c>
      <c r="F238" s="222" t="s">
        <v>593</v>
      </c>
      <c r="G238" s="223" t="s">
        <v>278</v>
      </c>
      <c r="H238" s="224">
        <v>6</v>
      </c>
      <c r="I238" s="225"/>
      <c r="J238" s="226">
        <f>ROUND(I238*H238,2)</f>
        <v>0</v>
      </c>
      <c r="K238" s="222" t="s">
        <v>135</v>
      </c>
      <c r="L238" s="71"/>
      <c r="M238" s="227" t="s">
        <v>22</v>
      </c>
      <c r="N238" s="228" t="s">
        <v>46</v>
      </c>
      <c r="O238" s="46"/>
      <c r="P238" s="229">
        <f>O238*H238</f>
        <v>0</v>
      </c>
      <c r="Q238" s="229">
        <v>0</v>
      </c>
      <c r="R238" s="229">
        <f>Q238*H238</f>
        <v>0</v>
      </c>
      <c r="S238" s="229">
        <v>0.10000000000000001</v>
      </c>
      <c r="T238" s="230">
        <f>S238*H238</f>
        <v>0.60000000000000009</v>
      </c>
      <c r="AR238" s="23" t="s">
        <v>136</v>
      </c>
      <c r="AT238" s="23" t="s">
        <v>131</v>
      </c>
      <c r="AU238" s="23" t="s">
        <v>84</v>
      </c>
      <c r="AY238" s="23" t="s">
        <v>128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24</v>
      </c>
      <c r="BK238" s="231">
        <f>ROUND(I238*H238,2)</f>
        <v>0</v>
      </c>
      <c r="BL238" s="23" t="s">
        <v>136</v>
      </c>
      <c r="BM238" s="23" t="s">
        <v>594</v>
      </c>
    </row>
    <row r="239" s="1" customFormat="1" ht="25.5" customHeight="1">
      <c r="B239" s="45"/>
      <c r="C239" s="220" t="s">
        <v>595</v>
      </c>
      <c r="D239" s="220" t="s">
        <v>131</v>
      </c>
      <c r="E239" s="221" t="s">
        <v>596</v>
      </c>
      <c r="F239" s="222" t="s">
        <v>597</v>
      </c>
      <c r="G239" s="223" t="s">
        <v>278</v>
      </c>
      <c r="H239" s="224">
        <v>6</v>
      </c>
      <c r="I239" s="225"/>
      <c r="J239" s="226">
        <f>ROUND(I239*H239,2)</f>
        <v>0</v>
      </c>
      <c r="K239" s="222" t="s">
        <v>135</v>
      </c>
      <c r="L239" s="71"/>
      <c r="M239" s="227" t="s">
        <v>22</v>
      </c>
      <c r="N239" s="228" t="s">
        <v>46</v>
      </c>
      <c r="O239" s="46"/>
      <c r="P239" s="229">
        <f>O239*H239</f>
        <v>0</v>
      </c>
      <c r="Q239" s="229">
        <v>0.0070200000000000002</v>
      </c>
      <c r="R239" s="229">
        <f>Q239*H239</f>
        <v>0.042120000000000005</v>
      </c>
      <c r="S239" s="229">
        <v>0</v>
      </c>
      <c r="T239" s="230">
        <f>S239*H239</f>
        <v>0</v>
      </c>
      <c r="AR239" s="23" t="s">
        <v>136</v>
      </c>
      <c r="AT239" s="23" t="s">
        <v>131</v>
      </c>
      <c r="AU239" s="23" t="s">
        <v>84</v>
      </c>
      <c r="AY239" s="23" t="s">
        <v>128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24</v>
      </c>
      <c r="BK239" s="231">
        <f>ROUND(I239*H239,2)</f>
        <v>0</v>
      </c>
      <c r="BL239" s="23" t="s">
        <v>136</v>
      </c>
      <c r="BM239" s="23" t="s">
        <v>598</v>
      </c>
    </row>
    <row r="240" s="1" customFormat="1" ht="25.5" customHeight="1">
      <c r="B240" s="45"/>
      <c r="C240" s="265" t="s">
        <v>599</v>
      </c>
      <c r="D240" s="265" t="s">
        <v>210</v>
      </c>
      <c r="E240" s="266" t="s">
        <v>600</v>
      </c>
      <c r="F240" s="267" t="s">
        <v>601</v>
      </c>
      <c r="G240" s="268" t="s">
        <v>278</v>
      </c>
      <c r="H240" s="269">
        <v>6</v>
      </c>
      <c r="I240" s="270"/>
      <c r="J240" s="271">
        <f>ROUND(I240*H240,2)</f>
        <v>0</v>
      </c>
      <c r="K240" s="267" t="s">
        <v>135</v>
      </c>
      <c r="L240" s="272"/>
      <c r="M240" s="273" t="s">
        <v>22</v>
      </c>
      <c r="N240" s="274" t="s">
        <v>46</v>
      </c>
      <c r="O240" s="46"/>
      <c r="P240" s="229">
        <f>O240*H240</f>
        <v>0</v>
      </c>
      <c r="Q240" s="229">
        <v>0.059999999999999998</v>
      </c>
      <c r="R240" s="229">
        <f>Q240*H240</f>
        <v>0.35999999999999999</v>
      </c>
      <c r="S240" s="229">
        <v>0</v>
      </c>
      <c r="T240" s="230">
        <f>S240*H240</f>
        <v>0</v>
      </c>
      <c r="AR240" s="23" t="s">
        <v>130</v>
      </c>
      <c r="AT240" s="23" t="s">
        <v>210</v>
      </c>
      <c r="AU240" s="23" t="s">
        <v>84</v>
      </c>
      <c r="AY240" s="23" t="s">
        <v>128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23" t="s">
        <v>24</v>
      </c>
      <c r="BK240" s="231">
        <f>ROUND(I240*H240,2)</f>
        <v>0</v>
      </c>
      <c r="BL240" s="23" t="s">
        <v>136</v>
      </c>
      <c r="BM240" s="23" t="s">
        <v>602</v>
      </c>
    </row>
    <row r="241" s="1" customFormat="1" ht="25.5" customHeight="1">
      <c r="B241" s="45"/>
      <c r="C241" s="265" t="s">
        <v>603</v>
      </c>
      <c r="D241" s="265" t="s">
        <v>210</v>
      </c>
      <c r="E241" s="266" t="s">
        <v>604</v>
      </c>
      <c r="F241" s="267" t="s">
        <v>605</v>
      </c>
      <c r="G241" s="268" t="s">
        <v>278</v>
      </c>
      <c r="H241" s="269">
        <v>6</v>
      </c>
      <c r="I241" s="270"/>
      <c r="J241" s="271">
        <f>ROUND(I241*H241,2)</f>
        <v>0</v>
      </c>
      <c r="K241" s="267" t="s">
        <v>135</v>
      </c>
      <c r="L241" s="272"/>
      <c r="M241" s="273" t="s">
        <v>22</v>
      </c>
      <c r="N241" s="274" t="s">
        <v>46</v>
      </c>
      <c r="O241" s="46"/>
      <c r="P241" s="229">
        <f>O241*H241</f>
        <v>0</v>
      </c>
      <c r="Q241" s="229">
        <v>0.058000000000000003</v>
      </c>
      <c r="R241" s="229">
        <f>Q241*H241</f>
        <v>0.34800000000000003</v>
      </c>
      <c r="S241" s="229">
        <v>0</v>
      </c>
      <c r="T241" s="230">
        <f>S241*H241</f>
        <v>0</v>
      </c>
      <c r="AR241" s="23" t="s">
        <v>130</v>
      </c>
      <c r="AT241" s="23" t="s">
        <v>210</v>
      </c>
      <c r="AU241" s="23" t="s">
        <v>84</v>
      </c>
      <c r="AY241" s="23" t="s">
        <v>128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24</v>
      </c>
      <c r="BK241" s="231">
        <f>ROUND(I241*H241,2)</f>
        <v>0</v>
      </c>
      <c r="BL241" s="23" t="s">
        <v>136</v>
      </c>
      <c r="BM241" s="23" t="s">
        <v>606</v>
      </c>
    </row>
    <row r="242" s="1" customFormat="1" ht="16.5" customHeight="1">
      <c r="B242" s="45"/>
      <c r="C242" s="220" t="s">
        <v>607</v>
      </c>
      <c r="D242" s="220" t="s">
        <v>131</v>
      </c>
      <c r="E242" s="221" t="s">
        <v>608</v>
      </c>
      <c r="F242" s="222" t="s">
        <v>609</v>
      </c>
      <c r="G242" s="223" t="s">
        <v>278</v>
      </c>
      <c r="H242" s="224">
        <v>5</v>
      </c>
      <c r="I242" s="225"/>
      <c r="J242" s="226">
        <f>ROUND(I242*H242,2)</f>
        <v>0</v>
      </c>
      <c r="K242" s="222" t="s">
        <v>135</v>
      </c>
      <c r="L242" s="71"/>
      <c r="M242" s="227" t="s">
        <v>22</v>
      </c>
      <c r="N242" s="228" t="s">
        <v>46</v>
      </c>
      <c r="O242" s="46"/>
      <c r="P242" s="229">
        <f>O242*H242</f>
        <v>0</v>
      </c>
      <c r="Q242" s="229">
        <v>0.32973999999999998</v>
      </c>
      <c r="R242" s="229">
        <f>Q242*H242</f>
        <v>1.6486999999999998</v>
      </c>
      <c r="S242" s="229">
        <v>0</v>
      </c>
      <c r="T242" s="230">
        <f>S242*H242</f>
        <v>0</v>
      </c>
      <c r="AR242" s="23" t="s">
        <v>136</v>
      </c>
      <c r="AT242" s="23" t="s">
        <v>131</v>
      </c>
      <c r="AU242" s="23" t="s">
        <v>84</v>
      </c>
      <c r="AY242" s="23" t="s">
        <v>128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24</v>
      </c>
      <c r="BK242" s="231">
        <f>ROUND(I242*H242,2)</f>
        <v>0</v>
      </c>
      <c r="BL242" s="23" t="s">
        <v>136</v>
      </c>
      <c r="BM242" s="23" t="s">
        <v>610</v>
      </c>
    </row>
    <row r="243" s="11" customFormat="1">
      <c r="B243" s="232"/>
      <c r="C243" s="233"/>
      <c r="D243" s="234" t="s">
        <v>138</v>
      </c>
      <c r="E243" s="235" t="s">
        <v>22</v>
      </c>
      <c r="F243" s="236" t="s">
        <v>611</v>
      </c>
      <c r="G243" s="233"/>
      <c r="H243" s="235" t="s">
        <v>22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138</v>
      </c>
      <c r="AU243" s="242" t="s">
        <v>84</v>
      </c>
      <c r="AV243" s="11" t="s">
        <v>24</v>
      </c>
      <c r="AW243" s="11" t="s">
        <v>39</v>
      </c>
      <c r="AX243" s="11" t="s">
        <v>75</v>
      </c>
      <c r="AY243" s="242" t="s">
        <v>128</v>
      </c>
    </row>
    <row r="244" s="12" customFormat="1">
      <c r="B244" s="243"/>
      <c r="C244" s="244"/>
      <c r="D244" s="234" t="s">
        <v>138</v>
      </c>
      <c r="E244" s="245" t="s">
        <v>22</v>
      </c>
      <c r="F244" s="246" t="s">
        <v>190</v>
      </c>
      <c r="G244" s="244"/>
      <c r="H244" s="247">
        <v>5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138</v>
      </c>
      <c r="AU244" s="253" t="s">
        <v>84</v>
      </c>
      <c r="AV244" s="12" t="s">
        <v>84</v>
      </c>
      <c r="AW244" s="12" t="s">
        <v>39</v>
      </c>
      <c r="AX244" s="12" t="s">
        <v>24</v>
      </c>
      <c r="AY244" s="253" t="s">
        <v>128</v>
      </c>
    </row>
    <row r="245" s="1" customFormat="1" ht="16.5" customHeight="1">
      <c r="B245" s="45"/>
      <c r="C245" s="220" t="s">
        <v>612</v>
      </c>
      <c r="D245" s="220" t="s">
        <v>131</v>
      </c>
      <c r="E245" s="221" t="s">
        <v>613</v>
      </c>
      <c r="F245" s="222" t="s">
        <v>614</v>
      </c>
      <c r="G245" s="223" t="s">
        <v>278</v>
      </c>
      <c r="H245" s="224">
        <v>5</v>
      </c>
      <c r="I245" s="225"/>
      <c r="J245" s="226">
        <f>ROUND(I245*H245,2)</f>
        <v>0</v>
      </c>
      <c r="K245" s="222" t="s">
        <v>22</v>
      </c>
      <c r="L245" s="71"/>
      <c r="M245" s="227" t="s">
        <v>22</v>
      </c>
      <c r="N245" s="228" t="s">
        <v>46</v>
      </c>
      <c r="O245" s="4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AR245" s="23" t="s">
        <v>136</v>
      </c>
      <c r="AT245" s="23" t="s">
        <v>131</v>
      </c>
      <c r="AU245" s="23" t="s">
        <v>84</v>
      </c>
      <c r="AY245" s="23" t="s">
        <v>128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24</v>
      </c>
      <c r="BK245" s="231">
        <f>ROUND(I245*H245,2)</f>
        <v>0</v>
      </c>
      <c r="BL245" s="23" t="s">
        <v>136</v>
      </c>
      <c r="BM245" s="23" t="s">
        <v>615</v>
      </c>
    </row>
    <row r="246" s="11" customFormat="1">
      <c r="B246" s="232"/>
      <c r="C246" s="233"/>
      <c r="D246" s="234" t="s">
        <v>138</v>
      </c>
      <c r="E246" s="235" t="s">
        <v>22</v>
      </c>
      <c r="F246" s="236" t="s">
        <v>616</v>
      </c>
      <c r="G246" s="233"/>
      <c r="H246" s="235" t="s">
        <v>22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138</v>
      </c>
      <c r="AU246" s="242" t="s">
        <v>84</v>
      </c>
      <c r="AV246" s="11" t="s">
        <v>24</v>
      </c>
      <c r="AW246" s="11" t="s">
        <v>39</v>
      </c>
      <c r="AX246" s="11" t="s">
        <v>75</v>
      </c>
      <c r="AY246" s="242" t="s">
        <v>128</v>
      </c>
    </row>
    <row r="247" s="11" customFormat="1">
      <c r="B247" s="232"/>
      <c r="C247" s="233"/>
      <c r="D247" s="234" t="s">
        <v>138</v>
      </c>
      <c r="E247" s="235" t="s">
        <v>22</v>
      </c>
      <c r="F247" s="236" t="s">
        <v>617</v>
      </c>
      <c r="G247" s="233"/>
      <c r="H247" s="235" t="s">
        <v>22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138</v>
      </c>
      <c r="AU247" s="242" t="s">
        <v>84</v>
      </c>
      <c r="AV247" s="11" t="s">
        <v>24</v>
      </c>
      <c r="AW247" s="11" t="s">
        <v>39</v>
      </c>
      <c r="AX247" s="11" t="s">
        <v>75</v>
      </c>
      <c r="AY247" s="242" t="s">
        <v>128</v>
      </c>
    </row>
    <row r="248" s="12" customFormat="1">
      <c r="B248" s="243"/>
      <c r="C248" s="244"/>
      <c r="D248" s="234" t="s">
        <v>138</v>
      </c>
      <c r="E248" s="245" t="s">
        <v>22</v>
      </c>
      <c r="F248" s="246" t="s">
        <v>190</v>
      </c>
      <c r="G248" s="244"/>
      <c r="H248" s="247">
        <v>5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138</v>
      </c>
      <c r="AU248" s="253" t="s">
        <v>84</v>
      </c>
      <c r="AV248" s="12" t="s">
        <v>84</v>
      </c>
      <c r="AW248" s="12" t="s">
        <v>39</v>
      </c>
      <c r="AX248" s="12" t="s">
        <v>24</v>
      </c>
      <c r="AY248" s="253" t="s">
        <v>128</v>
      </c>
    </row>
    <row r="249" s="1" customFormat="1" ht="25.5" customHeight="1">
      <c r="B249" s="45"/>
      <c r="C249" s="220" t="s">
        <v>618</v>
      </c>
      <c r="D249" s="220" t="s">
        <v>131</v>
      </c>
      <c r="E249" s="221" t="s">
        <v>619</v>
      </c>
      <c r="F249" s="222" t="s">
        <v>620</v>
      </c>
      <c r="G249" s="223" t="s">
        <v>278</v>
      </c>
      <c r="H249" s="224">
        <v>20</v>
      </c>
      <c r="I249" s="225"/>
      <c r="J249" s="226">
        <f>ROUND(I249*H249,2)</f>
        <v>0</v>
      </c>
      <c r="K249" s="222" t="s">
        <v>135</v>
      </c>
      <c r="L249" s="71"/>
      <c r="M249" s="227" t="s">
        <v>22</v>
      </c>
      <c r="N249" s="228" t="s">
        <v>46</v>
      </c>
      <c r="O249" s="46"/>
      <c r="P249" s="229">
        <f>O249*H249</f>
        <v>0</v>
      </c>
      <c r="Q249" s="229">
        <v>0.26469999999999999</v>
      </c>
      <c r="R249" s="229">
        <f>Q249*H249</f>
        <v>5.2939999999999996</v>
      </c>
      <c r="S249" s="229">
        <v>0</v>
      </c>
      <c r="T249" s="230">
        <f>S249*H249</f>
        <v>0</v>
      </c>
      <c r="AR249" s="23" t="s">
        <v>136</v>
      </c>
      <c r="AT249" s="23" t="s">
        <v>131</v>
      </c>
      <c r="AU249" s="23" t="s">
        <v>84</v>
      </c>
      <c r="AY249" s="23" t="s">
        <v>128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23" t="s">
        <v>24</v>
      </c>
      <c r="BK249" s="231">
        <f>ROUND(I249*H249,2)</f>
        <v>0</v>
      </c>
      <c r="BL249" s="23" t="s">
        <v>136</v>
      </c>
      <c r="BM249" s="23" t="s">
        <v>621</v>
      </c>
    </row>
    <row r="250" s="11" customFormat="1">
      <c r="B250" s="232"/>
      <c r="C250" s="233"/>
      <c r="D250" s="234" t="s">
        <v>138</v>
      </c>
      <c r="E250" s="235" t="s">
        <v>22</v>
      </c>
      <c r="F250" s="236" t="s">
        <v>622</v>
      </c>
      <c r="G250" s="233"/>
      <c r="H250" s="235" t="s">
        <v>22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138</v>
      </c>
      <c r="AU250" s="242" t="s">
        <v>84</v>
      </c>
      <c r="AV250" s="11" t="s">
        <v>24</v>
      </c>
      <c r="AW250" s="11" t="s">
        <v>39</v>
      </c>
      <c r="AX250" s="11" t="s">
        <v>75</v>
      </c>
      <c r="AY250" s="242" t="s">
        <v>128</v>
      </c>
    </row>
    <row r="251" s="12" customFormat="1">
      <c r="B251" s="243"/>
      <c r="C251" s="244"/>
      <c r="D251" s="234" t="s">
        <v>138</v>
      </c>
      <c r="E251" s="245" t="s">
        <v>22</v>
      </c>
      <c r="F251" s="246" t="s">
        <v>264</v>
      </c>
      <c r="G251" s="244"/>
      <c r="H251" s="247">
        <v>20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138</v>
      </c>
      <c r="AU251" s="253" t="s">
        <v>84</v>
      </c>
      <c r="AV251" s="12" t="s">
        <v>84</v>
      </c>
      <c r="AW251" s="12" t="s">
        <v>39</v>
      </c>
      <c r="AX251" s="12" t="s">
        <v>24</v>
      </c>
      <c r="AY251" s="253" t="s">
        <v>128</v>
      </c>
    </row>
    <row r="252" s="1" customFormat="1" ht="25.5" customHeight="1">
      <c r="B252" s="45"/>
      <c r="C252" s="220" t="s">
        <v>623</v>
      </c>
      <c r="D252" s="220" t="s">
        <v>131</v>
      </c>
      <c r="E252" s="221" t="s">
        <v>624</v>
      </c>
      <c r="F252" s="222" t="s">
        <v>625</v>
      </c>
      <c r="G252" s="223" t="s">
        <v>278</v>
      </c>
      <c r="H252" s="224">
        <v>20</v>
      </c>
      <c r="I252" s="225"/>
      <c r="J252" s="226">
        <f>ROUND(I252*H252,2)</f>
        <v>0</v>
      </c>
      <c r="K252" s="222" t="s">
        <v>22</v>
      </c>
      <c r="L252" s="71"/>
      <c r="M252" s="227" t="s">
        <v>22</v>
      </c>
      <c r="N252" s="228" t="s">
        <v>46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AR252" s="23" t="s">
        <v>136</v>
      </c>
      <c r="AT252" s="23" t="s">
        <v>131</v>
      </c>
      <c r="AU252" s="23" t="s">
        <v>84</v>
      </c>
      <c r="AY252" s="23" t="s">
        <v>128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24</v>
      </c>
      <c r="BK252" s="231">
        <f>ROUND(I252*H252,2)</f>
        <v>0</v>
      </c>
      <c r="BL252" s="23" t="s">
        <v>136</v>
      </c>
      <c r="BM252" s="23" t="s">
        <v>626</v>
      </c>
    </row>
    <row r="253" s="11" customFormat="1">
      <c r="B253" s="232"/>
      <c r="C253" s="233"/>
      <c r="D253" s="234" t="s">
        <v>138</v>
      </c>
      <c r="E253" s="235" t="s">
        <v>22</v>
      </c>
      <c r="F253" s="236" t="s">
        <v>622</v>
      </c>
      <c r="G253" s="233"/>
      <c r="H253" s="235" t="s">
        <v>22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138</v>
      </c>
      <c r="AU253" s="242" t="s">
        <v>84</v>
      </c>
      <c r="AV253" s="11" t="s">
        <v>24</v>
      </c>
      <c r="AW253" s="11" t="s">
        <v>39</v>
      </c>
      <c r="AX253" s="11" t="s">
        <v>75</v>
      </c>
      <c r="AY253" s="242" t="s">
        <v>128</v>
      </c>
    </row>
    <row r="254" s="12" customFormat="1">
      <c r="B254" s="243"/>
      <c r="C254" s="244"/>
      <c r="D254" s="234" t="s">
        <v>138</v>
      </c>
      <c r="E254" s="245" t="s">
        <v>22</v>
      </c>
      <c r="F254" s="246" t="s">
        <v>264</v>
      </c>
      <c r="G254" s="244"/>
      <c r="H254" s="247">
        <v>20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138</v>
      </c>
      <c r="AU254" s="253" t="s">
        <v>84</v>
      </c>
      <c r="AV254" s="12" t="s">
        <v>84</v>
      </c>
      <c r="AW254" s="12" t="s">
        <v>39</v>
      </c>
      <c r="AX254" s="12" t="s">
        <v>24</v>
      </c>
      <c r="AY254" s="253" t="s">
        <v>128</v>
      </c>
    </row>
    <row r="255" s="10" customFormat="1" ht="29.88" customHeight="1">
      <c r="B255" s="204"/>
      <c r="C255" s="205"/>
      <c r="D255" s="206" t="s">
        <v>74</v>
      </c>
      <c r="E255" s="218" t="s">
        <v>141</v>
      </c>
      <c r="F255" s="218" t="s">
        <v>250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SUM(P256:P290)</f>
        <v>0</v>
      </c>
      <c r="Q255" s="212"/>
      <c r="R255" s="213">
        <f>SUM(R256:R290)</f>
        <v>36.664893999999997</v>
      </c>
      <c r="S255" s="212"/>
      <c r="T255" s="214">
        <f>SUM(T256:T290)</f>
        <v>1.6400000000000001</v>
      </c>
      <c r="AR255" s="215" t="s">
        <v>24</v>
      </c>
      <c r="AT255" s="216" t="s">
        <v>74</v>
      </c>
      <c r="AU255" s="216" t="s">
        <v>24</v>
      </c>
      <c r="AY255" s="215" t="s">
        <v>128</v>
      </c>
      <c r="BK255" s="217">
        <f>SUM(BK256:BK290)</f>
        <v>0</v>
      </c>
    </row>
    <row r="256" s="1" customFormat="1" ht="16.5" customHeight="1">
      <c r="B256" s="45"/>
      <c r="C256" s="220" t="s">
        <v>627</v>
      </c>
      <c r="D256" s="220" t="s">
        <v>131</v>
      </c>
      <c r="E256" s="221" t="s">
        <v>628</v>
      </c>
      <c r="F256" s="222" t="s">
        <v>629</v>
      </c>
      <c r="G256" s="223" t="s">
        <v>278</v>
      </c>
      <c r="H256" s="224">
        <v>7</v>
      </c>
      <c r="I256" s="225"/>
      <c r="J256" s="226">
        <f>ROUND(I256*H256,2)</f>
        <v>0</v>
      </c>
      <c r="K256" s="222" t="s">
        <v>22</v>
      </c>
      <c r="L256" s="71"/>
      <c r="M256" s="227" t="s">
        <v>22</v>
      </c>
      <c r="N256" s="228" t="s">
        <v>46</v>
      </c>
      <c r="O256" s="4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AR256" s="23" t="s">
        <v>136</v>
      </c>
      <c r="AT256" s="23" t="s">
        <v>131</v>
      </c>
      <c r="AU256" s="23" t="s">
        <v>84</v>
      </c>
      <c r="AY256" s="23" t="s">
        <v>128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24</v>
      </c>
      <c r="BK256" s="231">
        <f>ROUND(I256*H256,2)</f>
        <v>0</v>
      </c>
      <c r="BL256" s="23" t="s">
        <v>136</v>
      </c>
      <c r="BM256" s="23" t="s">
        <v>630</v>
      </c>
    </row>
    <row r="257" s="1" customFormat="1" ht="25.5" customHeight="1">
      <c r="B257" s="45"/>
      <c r="C257" s="220" t="s">
        <v>631</v>
      </c>
      <c r="D257" s="220" t="s">
        <v>131</v>
      </c>
      <c r="E257" s="221" t="s">
        <v>632</v>
      </c>
      <c r="F257" s="222" t="s">
        <v>633</v>
      </c>
      <c r="G257" s="223" t="s">
        <v>150</v>
      </c>
      <c r="H257" s="224">
        <v>6</v>
      </c>
      <c r="I257" s="225"/>
      <c r="J257" s="226">
        <f>ROUND(I257*H257,2)</f>
        <v>0</v>
      </c>
      <c r="K257" s="222" t="s">
        <v>135</v>
      </c>
      <c r="L257" s="71"/>
      <c r="M257" s="227" t="s">
        <v>22</v>
      </c>
      <c r="N257" s="228" t="s">
        <v>46</v>
      </c>
      <c r="O257" s="46"/>
      <c r="P257" s="229">
        <f>O257*H257</f>
        <v>0</v>
      </c>
      <c r="Q257" s="229">
        <v>0.00011</v>
      </c>
      <c r="R257" s="229">
        <f>Q257*H257</f>
        <v>0.00066</v>
      </c>
      <c r="S257" s="229">
        <v>0</v>
      </c>
      <c r="T257" s="230">
        <f>S257*H257</f>
        <v>0</v>
      </c>
      <c r="AR257" s="23" t="s">
        <v>136</v>
      </c>
      <c r="AT257" s="23" t="s">
        <v>131</v>
      </c>
      <c r="AU257" s="23" t="s">
        <v>84</v>
      </c>
      <c r="AY257" s="23" t="s">
        <v>128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23" t="s">
        <v>24</v>
      </c>
      <c r="BK257" s="231">
        <f>ROUND(I257*H257,2)</f>
        <v>0</v>
      </c>
      <c r="BL257" s="23" t="s">
        <v>136</v>
      </c>
      <c r="BM257" s="23" t="s">
        <v>634</v>
      </c>
    </row>
    <row r="258" s="11" customFormat="1">
      <c r="B258" s="232"/>
      <c r="C258" s="233"/>
      <c r="D258" s="234" t="s">
        <v>138</v>
      </c>
      <c r="E258" s="235" t="s">
        <v>22</v>
      </c>
      <c r="F258" s="236" t="s">
        <v>635</v>
      </c>
      <c r="G258" s="233"/>
      <c r="H258" s="235" t="s">
        <v>22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AT258" s="242" t="s">
        <v>138</v>
      </c>
      <c r="AU258" s="242" t="s">
        <v>84</v>
      </c>
      <c r="AV258" s="11" t="s">
        <v>24</v>
      </c>
      <c r="AW258" s="11" t="s">
        <v>39</v>
      </c>
      <c r="AX258" s="11" t="s">
        <v>75</v>
      </c>
      <c r="AY258" s="242" t="s">
        <v>128</v>
      </c>
    </row>
    <row r="259" s="12" customFormat="1">
      <c r="B259" s="243"/>
      <c r="C259" s="244"/>
      <c r="D259" s="234" t="s">
        <v>138</v>
      </c>
      <c r="E259" s="245" t="s">
        <v>22</v>
      </c>
      <c r="F259" s="246" t="s">
        <v>636</v>
      </c>
      <c r="G259" s="244"/>
      <c r="H259" s="247">
        <v>6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138</v>
      </c>
      <c r="AU259" s="253" t="s">
        <v>84</v>
      </c>
      <c r="AV259" s="12" t="s">
        <v>84</v>
      </c>
      <c r="AW259" s="12" t="s">
        <v>39</v>
      </c>
      <c r="AX259" s="12" t="s">
        <v>24</v>
      </c>
      <c r="AY259" s="253" t="s">
        <v>128</v>
      </c>
    </row>
    <row r="260" s="1" customFormat="1" ht="25.5" customHeight="1">
      <c r="B260" s="45"/>
      <c r="C260" s="220" t="s">
        <v>637</v>
      </c>
      <c r="D260" s="220" t="s">
        <v>131</v>
      </c>
      <c r="E260" s="221" t="s">
        <v>638</v>
      </c>
      <c r="F260" s="222" t="s">
        <v>639</v>
      </c>
      <c r="G260" s="223" t="s">
        <v>134</v>
      </c>
      <c r="H260" s="224">
        <v>1</v>
      </c>
      <c r="I260" s="225"/>
      <c r="J260" s="226">
        <f>ROUND(I260*H260,2)</f>
        <v>0</v>
      </c>
      <c r="K260" s="222" t="s">
        <v>135</v>
      </c>
      <c r="L260" s="71"/>
      <c r="M260" s="227" t="s">
        <v>22</v>
      </c>
      <c r="N260" s="228" t="s">
        <v>46</v>
      </c>
      <c r="O260" s="46"/>
      <c r="P260" s="229">
        <f>O260*H260</f>
        <v>0</v>
      </c>
      <c r="Q260" s="229">
        <v>0.00084999999999999995</v>
      </c>
      <c r="R260" s="229">
        <f>Q260*H260</f>
        <v>0.00084999999999999995</v>
      </c>
      <c r="S260" s="229">
        <v>0</v>
      </c>
      <c r="T260" s="230">
        <f>S260*H260</f>
        <v>0</v>
      </c>
      <c r="AR260" s="23" t="s">
        <v>136</v>
      </c>
      <c r="AT260" s="23" t="s">
        <v>131</v>
      </c>
      <c r="AU260" s="23" t="s">
        <v>84</v>
      </c>
      <c r="AY260" s="23" t="s">
        <v>128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24</v>
      </c>
      <c r="BK260" s="231">
        <f>ROUND(I260*H260,2)</f>
        <v>0</v>
      </c>
      <c r="BL260" s="23" t="s">
        <v>136</v>
      </c>
      <c r="BM260" s="23" t="s">
        <v>640</v>
      </c>
    </row>
    <row r="261" s="11" customFormat="1">
      <c r="B261" s="232"/>
      <c r="C261" s="233"/>
      <c r="D261" s="234" t="s">
        <v>138</v>
      </c>
      <c r="E261" s="235" t="s">
        <v>22</v>
      </c>
      <c r="F261" s="236" t="s">
        <v>641</v>
      </c>
      <c r="G261" s="233"/>
      <c r="H261" s="235" t="s">
        <v>22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138</v>
      </c>
      <c r="AU261" s="242" t="s">
        <v>84</v>
      </c>
      <c r="AV261" s="11" t="s">
        <v>24</v>
      </c>
      <c r="AW261" s="11" t="s">
        <v>39</v>
      </c>
      <c r="AX261" s="11" t="s">
        <v>75</v>
      </c>
      <c r="AY261" s="242" t="s">
        <v>128</v>
      </c>
    </row>
    <row r="262" s="12" customFormat="1">
      <c r="B262" s="243"/>
      <c r="C262" s="244"/>
      <c r="D262" s="234" t="s">
        <v>138</v>
      </c>
      <c r="E262" s="245" t="s">
        <v>22</v>
      </c>
      <c r="F262" s="246" t="s">
        <v>24</v>
      </c>
      <c r="G262" s="244"/>
      <c r="H262" s="247">
        <v>1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138</v>
      </c>
      <c r="AU262" s="253" t="s">
        <v>84</v>
      </c>
      <c r="AV262" s="12" t="s">
        <v>84</v>
      </c>
      <c r="AW262" s="12" t="s">
        <v>39</v>
      </c>
      <c r="AX262" s="12" t="s">
        <v>24</v>
      </c>
      <c r="AY262" s="253" t="s">
        <v>128</v>
      </c>
    </row>
    <row r="263" s="1" customFormat="1" ht="51" customHeight="1">
      <c r="B263" s="45"/>
      <c r="C263" s="220" t="s">
        <v>642</v>
      </c>
      <c r="D263" s="220" t="s">
        <v>131</v>
      </c>
      <c r="E263" s="221" t="s">
        <v>643</v>
      </c>
      <c r="F263" s="222" t="s">
        <v>644</v>
      </c>
      <c r="G263" s="223" t="s">
        <v>150</v>
      </c>
      <c r="H263" s="224">
        <v>219</v>
      </c>
      <c r="I263" s="225"/>
      <c r="J263" s="226">
        <f>ROUND(I263*H263,2)</f>
        <v>0</v>
      </c>
      <c r="K263" s="222" t="s">
        <v>135</v>
      </c>
      <c r="L263" s="71"/>
      <c r="M263" s="227" t="s">
        <v>22</v>
      </c>
      <c r="N263" s="228" t="s">
        <v>46</v>
      </c>
      <c r="O263" s="46"/>
      <c r="P263" s="229">
        <f>O263*H263</f>
        <v>0</v>
      </c>
      <c r="Q263" s="229">
        <v>0.080879999999999994</v>
      </c>
      <c r="R263" s="229">
        <f>Q263*H263</f>
        <v>17.712719999999997</v>
      </c>
      <c r="S263" s="229">
        <v>0</v>
      </c>
      <c r="T263" s="230">
        <f>S263*H263</f>
        <v>0</v>
      </c>
      <c r="AR263" s="23" t="s">
        <v>136</v>
      </c>
      <c r="AT263" s="23" t="s">
        <v>131</v>
      </c>
      <c r="AU263" s="23" t="s">
        <v>84</v>
      </c>
      <c r="AY263" s="23" t="s">
        <v>128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23" t="s">
        <v>24</v>
      </c>
      <c r="BK263" s="231">
        <f>ROUND(I263*H263,2)</f>
        <v>0</v>
      </c>
      <c r="BL263" s="23" t="s">
        <v>136</v>
      </c>
      <c r="BM263" s="23" t="s">
        <v>645</v>
      </c>
    </row>
    <row r="264" s="11" customFormat="1">
      <c r="B264" s="232"/>
      <c r="C264" s="233"/>
      <c r="D264" s="234" t="s">
        <v>138</v>
      </c>
      <c r="E264" s="235" t="s">
        <v>22</v>
      </c>
      <c r="F264" s="236" t="s">
        <v>646</v>
      </c>
      <c r="G264" s="233"/>
      <c r="H264" s="235" t="s">
        <v>22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138</v>
      </c>
      <c r="AU264" s="242" t="s">
        <v>84</v>
      </c>
      <c r="AV264" s="11" t="s">
        <v>24</v>
      </c>
      <c r="AW264" s="11" t="s">
        <v>39</v>
      </c>
      <c r="AX264" s="11" t="s">
        <v>75</v>
      </c>
      <c r="AY264" s="242" t="s">
        <v>128</v>
      </c>
    </row>
    <row r="265" s="12" customFormat="1">
      <c r="B265" s="243"/>
      <c r="C265" s="244"/>
      <c r="D265" s="234" t="s">
        <v>138</v>
      </c>
      <c r="E265" s="245" t="s">
        <v>22</v>
      </c>
      <c r="F265" s="246" t="s">
        <v>647</v>
      </c>
      <c r="G265" s="244"/>
      <c r="H265" s="247">
        <v>219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138</v>
      </c>
      <c r="AU265" s="253" t="s">
        <v>84</v>
      </c>
      <c r="AV265" s="12" t="s">
        <v>84</v>
      </c>
      <c r="AW265" s="12" t="s">
        <v>39</v>
      </c>
      <c r="AX265" s="12" t="s">
        <v>24</v>
      </c>
      <c r="AY265" s="253" t="s">
        <v>128</v>
      </c>
    </row>
    <row r="266" s="1" customFormat="1" ht="25.5" customHeight="1">
      <c r="B266" s="45"/>
      <c r="C266" s="265" t="s">
        <v>648</v>
      </c>
      <c r="D266" s="265" t="s">
        <v>210</v>
      </c>
      <c r="E266" s="266" t="s">
        <v>649</v>
      </c>
      <c r="F266" s="267" t="s">
        <v>650</v>
      </c>
      <c r="G266" s="268" t="s">
        <v>278</v>
      </c>
      <c r="H266" s="269">
        <v>442.38</v>
      </c>
      <c r="I266" s="270"/>
      <c r="J266" s="271">
        <f>ROUND(I266*H266,2)</f>
        <v>0</v>
      </c>
      <c r="K266" s="267" t="s">
        <v>135</v>
      </c>
      <c r="L266" s="272"/>
      <c r="M266" s="273" t="s">
        <v>22</v>
      </c>
      <c r="N266" s="274" t="s">
        <v>46</v>
      </c>
      <c r="O266" s="46"/>
      <c r="P266" s="229">
        <f>O266*H266</f>
        <v>0</v>
      </c>
      <c r="Q266" s="229">
        <v>0.0258</v>
      </c>
      <c r="R266" s="229">
        <f>Q266*H266</f>
        <v>11.413404</v>
      </c>
      <c r="S266" s="229">
        <v>0</v>
      </c>
      <c r="T266" s="230">
        <f>S266*H266</f>
        <v>0</v>
      </c>
      <c r="AR266" s="23" t="s">
        <v>130</v>
      </c>
      <c r="AT266" s="23" t="s">
        <v>210</v>
      </c>
      <c r="AU266" s="23" t="s">
        <v>84</v>
      </c>
      <c r="AY266" s="23" t="s">
        <v>128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23" t="s">
        <v>24</v>
      </c>
      <c r="BK266" s="231">
        <f>ROUND(I266*H266,2)</f>
        <v>0</v>
      </c>
      <c r="BL266" s="23" t="s">
        <v>136</v>
      </c>
      <c r="BM266" s="23" t="s">
        <v>651</v>
      </c>
    </row>
    <row r="267" s="11" customFormat="1">
      <c r="B267" s="232"/>
      <c r="C267" s="233"/>
      <c r="D267" s="234" t="s">
        <v>138</v>
      </c>
      <c r="E267" s="235" t="s">
        <v>22</v>
      </c>
      <c r="F267" s="236" t="s">
        <v>652</v>
      </c>
      <c r="G267" s="233"/>
      <c r="H267" s="235" t="s">
        <v>22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138</v>
      </c>
      <c r="AU267" s="242" t="s">
        <v>84</v>
      </c>
      <c r="AV267" s="11" t="s">
        <v>24</v>
      </c>
      <c r="AW267" s="11" t="s">
        <v>39</v>
      </c>
      <c r="AX267" s="11" t="s">
        <v>75</v>
      </c>
      <c r="AY267" s="242" t="s">
        <v>128</v>
      </c>
    </row>
    <row r="268" s="12" customFormat="1">
      <c r="B268" s="243"/>
      <c r="C268" s="244"/>
      <c r="D268" s="234" t="s">
        <v>138</v>
      </c>
      <c r="E268" s="245" t="s">
        <v>22</v>
      </c>
      <c r="F268" s="246" t="s">
        <v>653</v>
      </c>
      <c r="G268" s="244"/>
      <c r="H268" s="247">
        <v>442.38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138</v>
      </c>
      <c r="AU268" s="253" t="s">
        <v>84</v>
      </c>
      <c r="AV268" s="12" t="s">
        <v>84</v>
      </c>
      <c r="AW268" s="12" t="s">
        <v>39</v>
      </c>
      <c r="AX268" s="12" t="s">
        <v>24</v>
      </c>
      <c r="AY268" s="253" t="s">
        <v>128</v>
      </c>
    </row>
    <row r="269" s="1" customFormat="1" ht="25.5" customHeight="1">
      <c r="B269" s="45"/>
      <c r="C269" s="220" t="s">
        <v>654</v>
      </c>
      <c r="D269" s="220" t="s">
        <v>131</v>
      </c>
      <c r="E269" s="221" t="s">
        <v>655</v>
      </c>
      <c r="F269" s="222" t="s">
        <v>656</v>
      </c>
      <c r="G269" s="223" t="s">
        <v>150</v>
      </c>
      <c r="H269" s="224">
        <v>6</v>
      </c>
      <c r="I269" s="225"/>
      <c r="J269" s="226">
        <f>ROUND(I269*H269,2)</f>
        <v>0</v>
      </c>
      <c r="K269" s="222" t="s">
        <v>135</v>
      </c>
      <c r="L269" s="71"/>
      <c r="M269" s="227" t="s">
        <v>22</v>
      </c>
      <c r="N269" s="228" t="s">
        <v>46</v>
      </c>
      <c r="O269" s="4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AR269" s="23" t="s">
        <v>136</v>
      </c>
      <c r="AT269" s="23" t="s">
        <v>131</v>
      </c>
      <c r="AU269" s="23" t="s">
        <v>84</v>
      </c>
      <c r="AY269" s="23" t="s">
        <v>128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23" t="s">
        <v>24</v>
      </c>
      <c r="BK269" s="231">
        <f>ROUND(I269*H269,2)</f>
        <v>0</v>
      </c>
      <c r="BL269" s="23" t="s">
        <v>136</v>
      </c>
      <c r="BM269" s="23" t="s">
        <v>657</v>
      </c>
    </row>
    <row r="270" s="1" customFormat="1" ht="25.5" customHeight="1">
      <c r="B270" s="45"/>
      <c r="C270" s="220" t="s">
        <v>658</v>
      </c>
      <c r="D270" s="220" t="s">
        <v>131</v>
      </c>
      <c r="E270" s="221" t="s">
        <v>659</v>
      </c>
      <c r="F270" s="222" t="s">
        <v>660</v>
      </c>
      <c r="G270" s="223" t="s">
        <v>134</v>
      </c>
      <c r="H270" s="224">
        <v>1</v>
      </c>
      <c r="I270" s="225"/>
      <c r="J270" s="226">
        <f>ROUND(I270*H270,2)</f>
        <v>0</v>
      </c>
      <c r="K270" s="222" t="s">
        <v>135</v>
      </c>
      <c r="L270" s="71"/>
      <c r="M270" s="227" t="s">
        <v>22</v>
      </c>
      <c r="N270" s="228" t="s">
        <v>46</v>
      </c>
      <c r="O270" s="46"/>
      <c r="P270" s="229">
        <f>O270*H270</f>
        <v>0</v>
      </c>
      <c r="Q270" s="229">
        <v>1.0000000000000001E-05</v>
      </c>
      <c r="R270" s="229">
        <f>Q270*H270</f>
        <v>1.0000000000000001E-05</v>
      </c>
      <c r="S270" s="229">
        <v>0</v>
      </c>
      <c r="T270" s="230">
        <f>S270*H270</f>
        <v>0</v>
      </c>
      <c r="AR270" s="23" t="s">
        <v>136</v>
      </c>
      <c r="AT270" s="23" t="s">
        <v>131</v>
      </c>
      <c r="AU270" s="23" t="s">
        <v>84</v>
      </c>
      <c r="AY270" s="23" t="s">
        <v>128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23" t="s">
        <v>24</v>
      </c>
      <c r="BK270" s="231">
        <f>ROUND(I270*H270,2)</f>
        <v>0</v>
      </c>
      <c r="BL270" s="23" t="s">
        <v>136</v>
      </c>
      <c r="BM270" s="23" t="s">
        <v>661</v>
      </c>
    </row>
    <row r="271" s="1" customFormat="1" ht="38.25" customHeight="1">
      <c r="B271" s="45"/>
      <c r="C271" s="220" t="s">
        <v>662</v>
      </c>
      <c r="D271" s="220" t="s">
        <v>131</v>
      </c>
      <c r="E271" s="221" t="s">
        <v>663</v>
      </c>
      <c r="F271" s="222" t="s">
        <v>664</v>
      </c>
      <c r="G271" s="223" t="s">
        <v>150</v>
      </c>
      <c r="H271" s="224">
        <v>35</v>
      </c>
      <c r="I271" s="225"/>
      <c r="J271" s="226">
        <f>ROUND(I271*H271,2)</f>
        <v>0</v>
      </c>
      <c r="K271" s="222" t="s">
        <v>135</v>
      </c>
      <c r="L271" s="71"/>
      <c r="M271" s="227" t="s">
        <v>22</v>
      </c>
      <c r="N271" s="228" t="s">
        <v>46</v>
      </c>
      <c r="O271" s="46"/>
      <c r="P271" s="229">
        <f>O271*H271</f>
        <v>0</v>
      </c>
      <c r="Q271" s="229">
        <v>0.1295</v>
      </c>
      <c r="R271" s="229">
        <f>Q271*H271</f>
        <v>4.5324999999999998</v>
      </c>
      <c r="S271" s="229">
        <v>0</v>
      </c>
      <c r="T271" s="230">
        <f>S271*H271</f>
        <v>0</v>
      </c>
      <c r="AR271" s="23" t="s">
        <v>136</v>
      </c>
      <c r="AT271" s="23" t="s">
        <v>131</v>
      </c>
      <c r="AU271" s="23" t="s">
        <v>84</v>
      </c>
      <c r="AY271" s="23" t="s">
        <v>128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24</v>
      </c>
      <c r="BK271" s="231">
        <f>ROUND(I271*H271,2)</f>
        <v>0</v>
      </c>
      <c r="BL271" s="23" t="s">
        <v>136</v>
      </c>
      <c r="BM271" s="23" t="s">
        <v>665</v>
      </c>
    </row>
    <row r="272" s="11" customFormat="1">
      <c r="B272" s="232"/>
      <c r="C272" s="233"/>
      <c r="D272" s="234" t="s">
        <v>138</v>
      </c>
      <c r="E272" s="235" t="s">
        <v>22</v>
      </c>
      <c r="F272" s="236" t="s">
        <v>666</v>
      </c>
      <c r="G272" s="233"/>
      <c r="H272" s="235" t="s">
        <v>22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138</v>
      </c>
      <c r="AU272" s="242" t="s">
        <v>84</v>
      </c>
      <c r="AV272" s="11" t="s">
        <v>24</v>
      </c>
      <c r="AW272" s="11" t="s">
        <v>39</v>
      </c>
      <c r="AX272" s="11" t="s">
        <v>75</v>
      </c>
      <c r="AY272" s="242" t="s">
        <v>128</v>
      </c>
    </row>
    <row r="273" s="12" customFormat="1">
      <c r="B273" s="243"/>
      <c r="C273" s="244"/>
      <c r="D273" s="234" t="s">
        <v>138</v>
      </c>
      <c r="E273" s="245" t="s">
        <v>22</v>
      </c>
      <c r="F273" s="246" t="s">
        <v>472</v>
      </c>
      <c r="G273" s="244"/>
      <c r="H273" s="247">
        <v>35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138</v>
      </c>
      <c r="AU273" s="253" t="s">
        <v>84</v>
      </c>
      <c r="AV273" s="12" t="s">
        <v>84</v>
      </c>
      <c r="AW273" s="12" t="s">
        <v>39</v>
      </c>
      <c r="AX273" s="12" t="s">
        <v>24</v>
      </c>
      <c r="AY273" s="253" t="s">
        <v>128</v>
      </c>
    </row>
    <row r="274" s="1" customFormat="1" ht="25.5" customHeight="1">
      <c r="B274" s="45"/>
      <c r="C274" s="265" t="s">
        <v>667</v>
      </c>
      <c r="D274" s="265" t="s">
        <v>210</v>
      </c>
      <c r="E274" s="266" t="s">
        <v>668</v>
      </c>
      <c r="F274" s="267" t="s">
        <v>669</v>
      </c>
      <c r="G274" s="268" t="s">
        <v>278</v>
      </c>
      <c r="H274" s="269">
        <v>35.350000000000001</v>
      </c>
      <c r="I274" s="270"/>
      <c r="J274" s="271">
        <f>ROUND(I274*H274,2)</f>
        <v>0</v>
      </c>
      <c r="K274" s="267" t="s">
        <v>135</v>
      </c>
      <c r="L274" s="272"/>
      <c r="M274" s="273" t="s">
        <v>22</v>
      </c>
      <c r="N274" s="274" t="s">
        <v>46</v>
      </c>
      <c r="O274" s="46"/>
      <c r="P274" s="229">
        <f>O274*H274</f>
        <v>0</v>
      </c>
      <c r="Q274" s="229">
        <v>0.085000000000000006</v>
      </c>
      <c r="R274" s="229">
        <f>Q274*H274</f>
        <v>3.0047500000000005</v>
      </c>
      <c r="S274" s="229">
        <v>0</v>
      </c>
      <c r="T274" s="230">
        <f>S274*H274</f>
        <v>0</v>
      </c>
      <c r="AR274" s="23" t="s">
        <v>130</v>
      </c>
      <c r="AT274" s="23" t="s">
        <v>210</v>
      </c>
      <c r="AU274" s="23" t="s">
        <v>84</v>
      </c>
      <c r="AY274" s="23" t="s">
        <v>128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23" t="s">
        <v>24</v>
      </c>
      <c r="BK274" s="231">
        <f>ROUND(I274*H274,2)</f>
        <v>0</v>
      </c>
      <c r="BL274" s="23" t="s">
        <v>136</v>
      </c>
      <c r="BM274" s="23" t="s">
        <v>670</v>
      </c>
    </row>
    <row r="275" s="12" customFormat="1">
      <c r="B275" s="243"/>
      <c r="C275" s="244"/>
      <c r="D275" s="234" t="s">
        <v>138</v>
      </c>
      <c r="E275" s="245" t="s">
        <v>22</v>
      </c>
      <c r="F275" s="246" t="s">
        <v>671</v>
      </c>
      <c r="G275" s="244"/>
      <c r="H275" s="247">
        <v>35.350000000000001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138</v>
      </c>
      <c r="AU275" s="253" t="s">
        <v>84</v>
      </c>
      <c r="AV275" s="12" t="s">
        <v>84</v>
      </c>
      <c r="AW275" s="12" t="s">
        <v>39</v>
      </c>
      <c r="AX275" s="12" t="s">
        <v>24</v>
      </c>
      <c r="AY275" s="253" t="s">
        <v>128</v>
      </c>
    </row>
    <row r="276" s="1" customFormat="1" ht="25.5" customHeight="1">
      <c r="B276" s="45"/>
      <c r="C276" s="220" t="s">
        <v>672</v>
      </c>
      <c r="D276" s="220" t="s">
        <v>131</v>
      </c>
      <c r="E276" s="221" t="s">
        <v>673</v>
      </c>
      <c r="F276" s="222" t="s">
        <v>674</v>
      </c>
      <c r="G276" s="223" t="s">
        <v>134</v>
      </c>
      <c r="H276" s="224">
        <v>82</v>
      </c>
      <c r="I276" s="225"/>
      <c r="J276" s="226">
        <f>ROUND(I276*H276,2)</f>
        <v>0</v>
      </c>
      <c r="K276" s="222" t="s">
        <v>135</v>
      </c>
      <c r="L276" s="71"/>
      <c r="M276" s="227" t="s">
        <v>22</v>
      </c>
      <c r="N276" s="228" t="s">
        <v>46</v>
      </c>
      <c r="O276" s="46"/>
      <c r="P276" s="229">
        <f>O276*H276</f>
        <v>0</v>
      </c>
      <c r="Q276" s="229">
        <v>0</v>
      </c>
      <c r="R276" s="229">
        <f>Q276*H276</f>
        <v>0</v>
      </c>
      <c r="S276" s="229">
        <v>0.02</v>
      </c>
      <c r="T276" s="230">
        <f>S276*H276</f>
        <v>1.6400000000000001</v>
      </c>
      <c r="AR276" s="23" t="s">
        <v>136</v>
      </c>
      <c r="AT276" s="23" t="s">
        <v>131</v>
      </c>
      <c r="AU276" s="23" t="s">
        <v>84</v>
      </c>
      <c r="AY276" s="23" t="s">
        <v>128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24</v>
      </c>
      <c r="BK276" s="231">
        <f>ROUND(I276*H276,2)</f>
        <v>0</v>
      </c>
      <c r="BL276" s="23" t="s">
        <v>136</v>
      </c>
      <c r="BM276" s="23" t="s">
        <v>675</v>
      </c>
    </row>
    <row r="277" s="11" customFormat="1">
      <c r="B277" s="232"/>
      <c r="C277" s="233"/>
      <c r="D277" s="234" t="s">
        <v>138</v>
      </c>
      <c r="E277" s="235" t="s">
        <v>22</v>
      </c>
      <c r="F277" s="236" t="s">
        <v>676</v>
      </c>
      <c r="G277" s="233"/>
      <c r="H277" s="235" t="s">
        <v>22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AT277" s="242" t="s">
        <v>138</v>
      </c>
      <c r="AU277" s="242" t="s">
        <v>84</v>
      </c>
      <c r="AV277" s="11" t="s">
        <v>24</v>
      </c>
      <c r="AW277" s="11" t="s">
        <v>39</v>
      </c>
      <c r="AX277" s="11" t="s">
        <v>75</v>
      </c>
      <c r="AY277" s="242" t="s">
        <v>128</v>
      </c>
    </row>
    <row r="278" s="12" customFormat="1">
      <c r="B278" s="243"/>
      <c r="C278" s="244"/>
      <c r="D278" s="234" t="s">
        <v>138</v>
      </c>
      <c r="E278" s="245" t="s">
        <v>22</v>
      </c>
      <c r="F278" s="246" t="s">
        <v>658</v>
      </c>
      <c r="G278" s="244"/>
      <c r="H278" s="247">
        <v>82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AT278" s="253" t="s">
        <v>138</v>
      </c>
      <c r="AU278" s="253" t="s">
        <v>84</v>
      </c>
      <c r="AV278" s="12" t="s">
        <v>84</v>
      </c>
      <c r="AW278" s="12" t="s">
        <v>39</v>
      </c>
      <c r="AX278" s="12" t="s">
        <v>24</v>
      </c>
      <c r="AY278" s="253" t="s">
        <v>128</v>
      </c>
    </row>
    <row r="279" s="1" customFormat="1" ht="25.5" customHeight="1">
      <c r="B279" s="45"/>
      <c r="C279" s="220" t="s">
        <v>677</v>
      </c>
      <c r="D279" s="220" t="s">
        <v>131</v>
      </c>
      <c r="E279" s="221" t="s">
        <v>678</v>
      </c>
      <c r="F279" s="222" t="s">
        <v>679</v>
      </c>
      <c r="G279" s="223" t="s">
        <v>150</v>
      </c>
      <c r="H279" s="224">
        <v>157.40000000000001</v>
      </c>
      <c r="I279" s="225"/>
      <c r="J279" s="226">
        <f>ROUND(I279*H279,2)</f>
        <v>0</v>
      </c>
      <c r="K279" s="222" t="s">
        <v>22</v>
      </c>
      <c r="L279" s="71"/>
      <c r="M279" s="227" t="s">
        <v>22</v>
      </c>
      <c r="N279" s="228" t="s">
        <v>46</v>
      </c>
      <c r="O279" s="4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AR279" s="23" t="s">
        <v>136</v>
      </c>
      <c r="AT279" s="23" t="s">
        <v>131</v>
      </c>
      <c r="AU279" s="23" t="s">
        <v>84</v>
      </c>
      <c r="AY279" s="23" t="s">
        <v>128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24</v>
      </c>
      <c r="BK279" s="231">
        <f>ROUND(I279*H279,2)</f>
        <v>0</v>
      </c>
      <c r="BL279" s="23" t="s">
        <v>136</v>
      </c>
      <c r="BM279" s="23" t="s">
        <v>680</v>
      </c>
    </row>
    <row r="280" s="11" customFormat="1">
      <c r="B280" s="232"/>
      <c r="C280" s="233"/>
      <c r="D280" s="234" t="s">
        <v>138</v>
      </c>
      <c r="E280" s="235" t="s">
        <v>22</v>
      </c>
      <c r="F280" s="236" t="s">
        <v>269</v>
      </c>
      <c r="G280" s="233"/>
      <c r="H280" s="235" t="s">
        <v>22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138</v>
      </c>
      <c r="AU280" s="242" t="s">
        <v>84</v>
      </c>
      <c r="AV280" s="11" t="s">
        <v>24</v>
      </c>
      <c r="AW280" s="11" t="s">
        <v>39</v>
      </c>
      <c r="AX280" s="11" t="s">
        <v>75</v>
      </c>
      <c r="AY280" s="242" t="s">
        <v>128</v>
      </c>
    </row>
    <row r="281" s="12" customFormat="1">
      <c r="B281" s="243"/>
      <c r="C281" s="244"/>
      <c r="D281" s="234" t="s">
        <v>138</v>
      </c>
      <c r="E281" s="245" t="s">
        <v>22</v>
      </c>
      <c r="F281" s="246" t="s">
        <v>681</v>
      </c>
      <c r="G281" s="244"/>
      <c r="H281" s="247">
        <v>26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138</v>
      </c>
      <c r="AU281" s="253" t="s">
        <v>84</v>
      </c>
      <c r="AV281" s="12" t="s">
        <v>84</v>
      </c>
      <c r="AW281" s="12" t="s">
        <v>39</v>
      </c>
      <c r="AX281" s="12" t="s">
        <v>75</v>
      </c>
      <c r="AY281" s="253" t="s">
        <v>128</v>
      </c>
    </row>
    <row r="282" s="11" customFormat="1">
      <c r="B282" s="232"/>
      <c r="C282" s="233"/>
      <c r="D282" s="234" t="s">
        <v>138</v>
      </c>
      <c r="E282" s="235" t="s">
        <v>22</v>
      </c>
      <c r="F282" s="236" t="s">
        <v>271</v>
      </c>
      <c r="G282" s="233"/>
      <c r="H282" s="235" t="s">
        <v>22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138</v>
      </c>
      <c r="AU282" s="242" t="s">
        <v>84</v>
      </c>
      <c r="AV282" s="11" t="s">
        <v>24</v>
      </c>
      <c r="AW282" s="11" t="s">
        <v>39</v>
      </c>
      <c r="AX282" s="11" t="s">
        <v>75</v>
      </c>
      <c r="AY282" s="242" t="s">
        <v>128</v>
      </c>
    </row>
    <row r="283" s="12" customFormat="1">
      <c r="B283" s="243"/>
      <c r="C283" s="244"/>
      <c r="D283" s="234" t="s">
        <v>138</v>
      </c>
      <c r="E283" s="245" t="s">
        <v>22</v>
      </c>
      <c r="F283" s="246" t="s">
        <v>682</v>
      </c>
      <c r="G283" s="244"/>
      <c r="H283" s="247">
        <v>24.800000000000001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138</v>
      </c>
      <c r="AU283" s="253" t="s">
        <v>84</v>
      </c>
      <c r="AV283" s="12" t="s">
        <v>84</v>
      </c>
      <c r="AW283" s="12" t="s">
        <v>39</v>
      </c>
      <c r="AX283" s="12" t="s">
        <v>75</v>
      </c>
      <c r="AY283" s="253" t="s">
        <v>128</v>
      </c>
    </row>
    <row r="284" s="11" customFormat="1">
      <c r="B284" s="232"/>
      <c r="C284" s="233"/>
      <c r="D284" s="234" t="s">
        <v>138</v>
      </c>
      <c r="E284" s="235" t="s">
        <v>22</v>
      </c>
      <c r="F284" s="236" t="s">
        <v>273</v>
      </c>
      <c r="G284" s="233"/>
      <c r="H284" s="235" t="s">
        <v>22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138</v>
      </c>
      <c r="AU284" s="242" t="s">
        <v>84</v>
      </c>
      <c r="AV284" s="11" t="s">
        <v>24</v>
      </c>
      <c r="AW284" s="11" t="s">
        <v>39</v>
      </c>
      <c r="AX284" s="11" t="s">
        <v>75</v>
      </c>
      <c r="AY284" s="242" t="s">
        <v>128</v>
      </c>
    </row>
    <row r="285" s="12" customFormat="1">
      <c r="B285" s="243"/>
      <c r="C285" s="244"/>
      <c r="D285" s="234" t="s">
        <v>138</v>
      </c>
      <c r="E285" s="245" t="s">
        <v>22</v>
      </c>
      <c r="F285" s="246" t="s">
        <v>683</v>
      </c>
      <c r="G285" s="244"/>
      <c r="H285" s="247">
        <v>4.9000000000000004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138</v>
      </c>
      <c r="AU285" s="253" t="s">
        <v>84</v>
      </c>
      <c r="AV285" s="12" t="s">
        <v>84</v>
      </c>
      <c r="AW285" s="12" t="s">
        <v>39</v>
      </c>
      <c r="AX285" s="12" t="s">
        <v>75</v>
      </c>
      <c r="AY285" s="253" t="s">
        <v>128</v>
      </c>
    </row>
    <row r="286" s="11" customFormat="1">
      <c r="B286" s="232"/>
      <c r="C286" s="233"/>
      <c r="D286" s="234" t="s">
        <v>138</v>
      </c>
      <c r="E286" s="235" t="s">
        <v>22</v>
      </c>
      <c r="F286" s="236" t="s">
        <v>684</v>
      </c>
      <c r="G286" s="233"/>
      <c r="H286" s="235" t="s">
        <v>22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138</v>
      </c>
      <c r="AU286" s="242" t="s">
        <v>84</v>
      </c>
      <c r="AV286" s="11" t="s">
        <v>24</v>
      </c>
      <c r="AW286" s="11" t="s">
        <v>39</v>
      </c>
      <c r="AX286" s="11" t="s">
        <v>75</v>
      </c>
      <c r="AY286" s="242" t="s">
        <v>128</v>
      </c>
    </row>
    <row r="287" s="12" customFormat="1">
      <c r="B287" s="243"/>
      <c r="C287" s="244"/>
      <c r="D287" s="234" t="s">
        <v>138</v>
      </c>
      <c r="E287" s="245" t="s">
        <v>22</v>
      </c>
      <c r="F287" s="246" t="s">
        <v>685</v>
      </c>
      <c r="G287" s="244"/>
      <c r="H287" s="247">
        <v>12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138</v>
      </c>
      <c r="AU287" s="253" t="s">
        <v>84</v>
      </c>
      <c r="AV287" s="12" t="s">
        <v>84</v>
      </c>
      <c r="AW287" s="12" t="s">
        <v>39</v>
      </c>
      <c r="AX287" s="12" t="s">
        <v>75</v>
      </c>
      <c r="AY287" s="253" t="s">
        <v>128</v>
      </c>
    </row>
    <row r="288" s="11" customFormat="1">
      <c r="B288" s="232"/>
      <c r="C288" s="233"/>
      <c r="D288" s="234" t="s">
        <v>138</v>
      </c>
      <c r="E288" s="235" t="s">
        <v>22</v>
      </c>
      <c r="F288" s="236" t="s">
        <v>686</v>
      </c>
      <c r="G288" s="233"/>
      <c r="H288" s="235" t="s">
        <v>22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138</v>
      </c>
      <c r="AU288" s="242" t="s">
        <v>84</v>
      </c>
      <c r="AV288" s="11" t="s">
        <v>24</v>
      </c>
      <c r="AW288" s="11" t="s">
        <v>39</v>
      </c>
      <c r="AX288" s="11" t="s">
        <v>75</v>
      </c>
      <c r="AY288" s="242" t="s">
        <v>128</v>
      </c>
    </row>
    <row r="289" s="12" customFormat="1">
      <c r="B289" s="243"/>
      <c r="C289" s="244"/>
      <c r="D289" s="234" t="s">
        <v>138</v>
      </c>
      <c r="E289" s="245" t="s">
        <v>22</v>
      </c>
      <c r="F289" s="246" t="s">
        <v>687</v>
      </c>
      <c r="G289" s="244"/>
      <c r="H289" s="247">
        <v>89.700000000000003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138</v>
      </c>
      <c r="AU289" s="253" t="s">
        <v>84</v>
      </c>
      <c r="AV289" s="12" t="s">
        <v>84</v>
      </c>
      <c r="AW289" s="12" t="s">
        <v>39</v>
      </c>
      <c r="AX289" s="12" t="s">
        <v>75</v>
      </c>
      <c r="AY289" s="253" t="s">
        <v>128</v>
      </c>
    </row>
    <row r="290" s="13" customFormat="1">
      <c r="B290" s="254"/>
      <c r="C290" s="255"/>
      <c r="D290" s="234" t="s">
        <v>138</v>
      </c>
      <c r="E290" s="256" t="s">
        <v>22</v>
      </c>
      <c r="F290" s="257" t="s">
        <v>189</v>
      </c>
      <c r="G290" s="255"/>
      <c r="H290" s="258">
        <v>157.40000000000001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AT290" s="264" t="s">
        <v>138</v>
      </c>
      <c r="AU290" s="264" t="s">
        <v>84</v>
      </c>
      <c r="AV290" s="13" t="s">
        <v>136</v>
      </c>
      <c r="AW290" s="13" t="s">
        <v>39</v>
      </c>
      <c r="AX290" s="13" t="s">
        <v>24</v>
      </c>
      <c r="AY290" s="264" t="s">
        <v>128</v>
      </c>
    </row>
    <row r="291" s="10" customFormat="1" ht="29.88" customHeight="1">
      <c r="B291" s="204"/>
      <c r="C291" s="205"/>
      <c r="D291" s="206" t="s">
        <v>74</v>
      </c>
      <c r="E291" s="218" t="s">
        <v>299</v>
      </c>
      <c r="F291" s="218" t="s">
        <v>300</v>
      </c>
      <c r="G291" s="205"/>
      <c r="H291" s="205"/>
      <c r="I291" s="208"/>
      <c r="J291" s="219">
        <f>BK291</f>
        <v>0</v>
      </c>
      <c r="K291" s="205"/>
      <c r="L291" s="210"/>
      <c r="M291" s="211"/>
      <c r="N291" s="212"/>
      <c r="O291" s="212"/>
      <c r="P291" s="213">
        <f>SUM(P292:P296)</f>
        <v>0</v>
      </c>
      <c r="Q291" s="212"/>
      <c r="R291" s="213">
        <f>SUM(R292:R296)</f>
        <v>0</v>
      </c>
      <c r="S291" s="212"/>
      <c r="T291" s="214">
        <f>SUM(T292:T296)</f>
        <v>0</v>
      </c>
      <c r="AR291" s="215" t="s">
        <v>24</v>
      </c>
      <c r="AT291" s="216" t="s">
        <v>74</v>
      </c>
      <c r="AU291" s="216" t="s">
        <v>24</v>
      </c>
      <c r="AY291" s="215" t="s">
        <v>128</v>
      </c>
      <c r="BK291" s="217">
        <f>SUM(BK292:BK296)</f>
        <v>0</v>
      </c>
    </row>
    <row r="292" s="1" customFormat="1" ht="25.5" customHeight="1">
      <c r="B292" s="45"/>
      <c r="C292" s="220" t="s">
        <v>301</v>
      </c>
      <c r="D292" s="220" t="s">
        <v>131</v>
      </c>
      <c r="E292" s="221" t="s">
        <v>302</v>
      </c>
      <c r="F292" s="222" t="s">
        <v>303</v>
      </c>
      <c r="G292" s="223" t="s">
        <v>179</v>
      </c>
      <c r="H292" s="224">
        <v>150.18100000000001</v>
      </c>
      <c r="I292" s="225"/>
      <c r="J292" s="226">
        <f>ROUND(I292*H292,2)</f>
        <v>0</v>
      </c>
      <c r="K292" s="222" t="s">
        <v>135</v>
      </c>
      <c r="L292" s="71"/>
      <c r="M292" s="227" t="s">
        <v>22</v>
      </c>
      <c r="N292" s="228" t="s">
        <v>46</v>
      </c>
      <c r="O292" s="4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AR292" s="23" t="s">
        <v>136</v>
      </c>
      <c r="AT292" s="23" t="s">
        <v>131</v>
      </c>
      <c r="AU292" s="23" t="s">
        <v>84</v>
      </c>
      <c r="AY292" s="23" t="s">
        <v>128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24</v>
      </c>
      <c r="BK292" s="231">
        <f>ROUND(I292*H292,2)</f>
        <v>0</v>
      </c>
      <c r="BL292" s="23" t="s">
        <v>136</v>
      </c>
      <c r="BM292" s="23" t="s">
        <v>304</v>
      </c>
    </row>
    <row r="293" s="1" customFormat="1" ht="25.5" customHeight="1">
      <c r="B293" s="45"/>
      <c r="C293" s="220" t="s">
        <v>305</v>
      </c>
      <c r="D293" s="220" t="s">
        <v>131</v>
      </c>
      <c r="E293" s="221" t="s">
        <v>306</v>
      </c>
      <c r="F293" s="222" t="s">
        <v>307</v>
      </c>
      <c r="G293" s="223" t="s">
        <v>179</v>
      </c>
      <c r="H293" s="224">
        <v>150.18100000000001</v>
      </c>
      <c r="I293" s="225"/>
      <c r="J293" s="226">
        <f>ROUND(I293*H293,2)</f>
        <v>0</v>
      </c>
      <c r="K293" s="222" t="s">
        <v>135</v>
      </c>
      <c r="L293" s="71"/>
      <c r="M293" s="227" t="s">
        <v>22</v>
      </c>
      <c r="N293" s="228" t="s">
        <v>46</v>
      </c>
      <c r="O293" s="46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AR293" s="23" t="s">
        <v>136</v>
      </c>
      <c r="AT293" s="23" t="s">
        <v>131</v>
      </c>
      <c r="AU293" s="23" t="s">
        <v>84</v>
      </c>
      <c r="AY293" s="23" t="s">
        <v>128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23" t="s">
        <v>24</v>
      </c>
      <c r="BK293" s="231">
        <f>ROUND(I293*H293,2)</f>
        <v>0</v>
      </c>
      <c r="BL293" s="23" t="s">
        <v>136</v>
      </c>
      <c r="BM293" s="23" t="s">
        <v>308</v>
      </c>
    </row>
    <row r="294" s="1" customFormat="1" ht="38.25" customHeight="1">
      <c r="B294" s="45"/>
      <c r="C294" s="220" t="s">
        <v>309</v>
      </c>
      <c r="D294" s="220" t="s">
        <v>131</v>
      </c>
      <c r="E294" s="221" t="s">
        <v>310</v>
      </c>
      <c r="F294" s="222" t="s">
        <v>311</v>
      </c>
      <c r="G294" s="223" t="s">
        <v>179</v>
      </c>
      <c r="H294" s="224">
        <v>750.90499999999997</v>
      </c>
      <c r="I294" s="225"/>
      <c r="J294" s="226">
        <f>ROUND(I294*H294,2)</f>
        <v>0</v>
      </c>
      <c r="K294" s="222" t="s">
        <v>135</v>
      </c>
      <c r="L294" s="71"/>
      <c r="M294" s="227" t="s">
        <v>22</v>
      </c>
      <c r="N294" s="228" t="s">
        <v>46</v>
      </c>
      <c r="O294" s="4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AR294" s="23" t="s">
        <v>136</v>
      </c>
      <c r="AT294" s="23" t="s">
        <v>131</v>
      </c>
      <c r="AU294" s="23" t="s">
        <v>84</v>
      </c>
      <c r="AY294" s="23" t="s">
        <v>128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23" t="s">
        <v>24</v>
      </c>
      <c r="BK294" s="231">
        <f>ROUND(I294*H294,2)</f>
        <v>0</v>
      </c>
      <c r="BL294" s="23" t="s">
        <v>136</v>
      </c>
      <c r="BM294" s="23" t="s">
        <v>312</v>
      </c>
    </row>
    <row r="295" s="12" customFormat="1">
      <c r="B295" s="243"/>
      <c r="C295" s="244"/>
      <c r="D295" s="234" t="s">
        <v>138</v>
      </c>
      <c r="E295" s="244"/>
      <c r="F295" s="246" t="s">
        <v>688</v>
      </c>
      <c r="G295" s="244"/>
      <c r="H295" s="247">
        <v>750.90499999999997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138</v>
      </c>
      <c r="AU295" s="253" t="s">
        <v>84</v>
      </c>
      <c r="AV295" s="12" t="s">
        <v>84</v>
      </c>
      <c r="AW295" s="12" t="s">
        <v>6</v>
      </c>
      <c r="AX295" s="12" t="s">
        <v>24</v>
      </c>
      <c r="AY295" s="253" t="s">
        <v>128</v>
      </c>
    </row>
    <row r="296" s="1" customFormat="1" ht="38.25" customHeight="1">
      <c r="B296" s="45"/>
      <c r="C296" s="220" t="s">
        <v>314</v>
      </c>
      <c r="D296" s="220" t="s">
        <v>131</v>
      </c>
      <c r="E296" s="221" t="s">
        <v>315</v>
      </c>
      <c r="F296" s="222" t="s">
        <v>316</v>
      </c>
      <c r="G296" s="223" t="s">
        <v>179</v>
      </c>
      <c r="H296" s="224">
        <v>150.18100000000001</v>
      </c>
      <c r="I296" s="225"/>
      <c r="J296" s="226">
        <f>ROUND(I296*H296,2)</f>
        <v>0</v>
      </c>
      <c r="K296" s="222" t="s">
        <v>135</v>
      </c>
      <c r="L296" s="71"/>
      <c r="M296" s="227" t="s">
        <v>22</v>
      </c>
      <c r="N296" s="228" t="s">
        <v>46</v>
      </c>
      <c r="O296" s="4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AR296" s="23" t="s">
        <v>136</v>
      </c>
      <c r="AT296" s="23" t="s">
        <v>131</v>
      </c>
      <c r="AU296" s="23" t="s">
        <v>84</v>
      </c>
      <c r="AY296" s="23" t="s">
        <v>128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23" t="s">
        <v>24</v>
      </c>
      <c r="BK296" s="231">
        <f>ROUND(I296*H296,2)</f>
        <v>0</v>
      </c>
      <c r="BL296" s="23" t="s">
        <v>136</v>
      </c>
      <c r="BM296" s="23" t="s">
        <v>317</v>
      </c>
    </row>
    <row r="297" s="10" customFormat="1" ht="29.88" customHeight="1">
      <c r="B297" s="204"/>
      <c r="C297" s="205"/>
      <c r="D297" s="206" t="s">
        <v>74</v>
      </c>
      <c r="E297" s="218" t="s">
        <v>318</v>
      </c>
      <c r="F297" s="218" t="s">
        <v>319</v>
      </c>
      <c r="G297" s="205"/>
      <c r="H297" s="205"/>
      <c r="I297" s="208"/>
      <c r="J297" s="219">
        <f>BK297</f>
        <v>0</v>
      </c>
      <c r="K297" s="205"/>
      <c r="L297" s="210"/>
      <c r="M297" s="211"/>
      <c r="N297" s="212"/>
      <c r="O297" s="212"/>
      <c r="P297" s="213">
        <f>P298</f>
        <v>0</v>
      </c>
      <c r="Q297" s="212"/>
      <c r="R297" s="213">
        <f>R298</f>
        <v>0</v>
      </c>
      <c r="S297" s="212"/>
      <c r="T297" s="214">
        <f>T298</f>
        <v>0</v>
      </c>
      <c r="AR297" s="215" t="s">
        <v>24</v>
      </c>
      <c r="AT297" s="216" t="s">
        <v>74</v>
      </c>
      <c r="AU297" s="216" t="s">
        <v>24</v>
      </c>
      <c r="AY297" s="215" t="s">
        <v>128</v>
      </c>
      <c r="BK297" s="217">
        <f>BK298</f>
        <v>0</v>
      </c>
    </row>
    <row r="298" s="1" customFormat="1" ht="25.5" customHeight="1">
      <c r="B298" s="45"/>
      <c r="C298" s="220" t="s">
        <v>320</v>
      </c>
      <c r="D298" s="220" t="s">
        <v>131</v>
      </c>
      <c r="E298" s="221" t="s">
        <v>321</v>
      </c>
      <c r="F298" s="222" t="s">
        <v>322</v>
      </c>
      <c r="G298" s="223" t="s">
        <v>179</v>
      </c>
      <c r="H298" s="224">
        <v>168.94399999999999</v>
      </c>
      <c r="I298" s="225"/>
      <c r="J298" s="226">
        <f>ROUND(I298*H298,2)</f>
        <v>0</v>
      </c>
      <c r="K298" s="222" t="s">
        <v>135</v>
      </c>
      <c r="L298" s="71"/>
      <c r="M298" s="227" t="s">
        <v>22</v>
      </c>
      <c r="N298" s="228" t="s">
        <v>46</v>
      </c>
      <c r="O298" s="46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AR298" s="23" t="s">
        <v>136</v>
      </c>
      <c r="AT298" s="23" t="s">
        <v>131</v>
      </c>
      <c r="AU298" s="23" t="s">
        <v>84</v>
      </c>
      <c r="AY298" s="23" t="s">
        <v>128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24</v>
      </c>
      <c r="BK298" s="231">
        <f>ROUND(I298*H298,2)</f>
        <v>0</v>
      </c>
      <c r="BL298" s="23" t="s">
        <v>136</v>
      </c>
      <c r="BM298" s="23" t="s">
        <v>323</v>
      </c>
    </row>
    <row r="299" s="10" customFormat="1" ht="37.44" customHeight="1">
      <c r="B299" s="204"/>
      <c r="C299" s="205"/>
      <c r="D299" s="206" t="s">
        <v>74</v>
      </c>
      <c r="E299" s="207" t="s">
        <v>689</v>
      </c>
      <c r="F299" s="207" t="s">
        <v>690</v>
      </c>
      <c r="G299" s="205"/>
      <c r="H299" s="205"/>
      <c r="I299" s="208"/>
      <c r="J299" s="209">
        <f>BK299</f>
        <v>0</v>
      </c>
      <c r="K299" s="205"/>
      <c r="L299" s="210"/>
      <c r="M299" s="211"/>
      <c r="N299" s="212"/>
      <c r="O299" s="212"/>
      <c r="P299" s="213">
        <f>P300</f>
        <v>0</v>
      </c>
      <c r="Q299" s="212"/>
      <c r="R299" s="213">
        <f>R300</f>
        <v>0</v>
      </c>
      <c r="S299" s="212"/>
      <c r="T299" s="214">
        <f>T300</f>
        <v>0</v>
      </c>
      <c r="AR299" s="215" t="s">
        <v>190</v>
      </c>
      <c r="AT299" s="216" t="s">
        <v>74</v>
      </c>
      <c r="AU299" s="216" t="s">
        <v>75</v>
      </c>
      <c r="AY299" s="215" t="s">
        <v>128</v>
      </c>
      <c r="BK299" s="217">
        <f>BK300</f>
        <v>0</v>
      </c>
    </row>
    <row r="300" s="10" customFormat="1" ht="19.92" customHeight="1">
      <c r="B300" s="204"/>
      <c r="C300" s="205"/>
      <c r="D300" s="206" t="s">
        <v>74</v>
      </c>
      <c r="E300" s="218" t="s">
        <v>691</v>
      </c>
      <c r="F300" s="218" t="s">
        <v>692</v>
      </c>
      <c r="G300" s="205"/>
      <c r="H300" s="205"/>
      <c r="I300" s="208"/>
      <c r="J300" s="219">
        <f>BK300</f>
        <v>0</v>
      </c>
      <c r="K300" s="205"/>
      <c r="L300" s="210"/>
      <c r="M300" s="211"/>
      <c r="N300" s="212"/>
      <c r="O300" s="212"/>
      <c r="P300" s="213">
        <f>SUM(P301:P305)</f>
        <v>0</v>
      </c>
      <c r="Q300" s="212"/>
      <c r="R300" s="213">
        <f>SUM(R301:R305)</f>
        <v>0</v>
      </c>
      <c r="S300" s="212"/>
      <c r="T300" s="214">
        <f>SUM(T301:T305)</f>
        <v>0</v>
      </c>
      <c r="AR300" s="215" t="s">
        <v>190</v>
      </c>
      <c r="AT300" s="216" t="s">
        <v>74</v>
      </c>
      <c r="AU300" s="216" t="s">
        <v>24</v>
      </c>
      <c r="AY300" s="215" t="s">
        <v>128</v>
      </c>
      <c r="BK300" s="217">
        <f>SUM(BK301:BK305)</f>
        <v>0</v>
      </c>
    </row>
    <row r="301" s="1" customFormat="1" ht="16.5" customHeight="1">
      <c r="B301" s="45"/>
      <c r="C301" s="220" t="s">
        <v>693</v>
      </c>
      <c r="D301" s="220" t="s">
        <v>131</v>
      </c>
      <c r="E301" s="221" t="s">
        <v>694</v>
      </c>
      <c r="F301" s="222" t="s">
        <v>695</v>
      </c>
      <c r="G301" s="223" t="s">
        <v>696</v>
      </c>
      <c r="H301" s="224">
        <v>1</v>
      </c>
      <c r="I301" s="225"/>
      <c r="J301" s="226">
        <f>ROUND(I301*H301,2)</f>
        <v>0</v>
      </c>
      <c r="K301" s="222" t="s">
        <v>135</v>
      </c>
      <c r="L301" s="71"/>
      <c r="M301" s="227" t="s">
        <v>22</v>
      </c>
      <c r="N301" s="228" t="s">
        <v>46</v>
      </c>
      <c r="O301" s="46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AR301" s="23" t="s">
        <v>697</v>
      </c>
      <c r="AT301" s="23" t="s">
        <v>131</v>
      </c>
      <c r="AU301" s="23" t="s">
        <v>84</v>
      </c>
      <c r="AY301" s="23" t="s">
        <v>128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23" t="s">
        <v>24</v>
      </c>
      <c r="BK301" s="231">
        <f>ROUND(I301*H301,2)</f>
        <v>0</v>
      </c>
      <c r="BL301" s="23" t="s">
        <v>697</v>
      </c>
      <c r="BM301" s="23" t="s">
        <v>698</v>
      </c>
    </row>
    <row r="302" s="11" customFormat="1">
      <c r="B302" s="232"/>
      <c r="C302" s="233"/>
      <c r="D302" s="234" t="s">
        <v>138</v>
      </c>
      <c r="E302" s="235" t="s">
        <v>22</v>
      </c>
      <c r="F302" s="236" t="s">
        <v>699</v>
      </c>
      <c r="G302" s="233"/>
      <c r="H302" s="235" t="s">
        <v>22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138</v>
      </c>
      <c r="AU302" s="242" t="s">
        <v>84</v>
      </c>
      <c r="AV302" s="11" t="s">
        <v>24</v>
      </c>
      <c r="AW302" s="11" t="s">
        <v>39</v>
      </c>
      <c r="AX302" s="11" t="s">
        <v>75</v>
      </c>
      <c r="AY302" s="242" t="s">
        <v>128</v>
      </c>
    </row>
    <row r="303" s="11" customFormat="1">
      <c r="B303" s="232"/>
      <c r="C303" s="233"/>
      <c r="D303" s="234" t="s">
        <v>138</v>
      </c>
      <c r="E303" s="235" t="s">
        <v>22</v>
      </c>
      <c r="F303" s="236" t="s">
        <v>700</v>
      </c>
      <c r="G303" s="233"/>
      <c r="H303" s="235" t="s">
        <v>22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138</v>
      </c>
      <c r="AU303" s="242" t="s">
        <v>84</v>
      </c>
      <c r="AV303" s="11" t="s">
        <v>24</v>
      </c>
      <c r="AW303" s="11" t="s">
        <v>39</v>
      </c>
      <c r="AX303" s="11" t="s">
        <v>75</v>
      </c>
      <c r="AY303" s="242" t="s">
        <v>128</v>
      </c>
    </row>
    <row r="304" s="11" customFormat="1">
      <c r="B304" s="232"/>
      <c r="C304" s="233"/>
      <c r="D304" s="234" t="s">
        <v>138</v>
      </c>
      <c r="E304" s="235" t="s">
        <v>22</v>
      </c>
      <c r="F304" s="236" t="s">
        <v>701</v>
      </c>
      <c r="G304" s="233"/>
      <c r="H304" s="235" t="s">
        <v>22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138</v>
      </c>
      <c r="AU304" s="242" t="s">
        <v>84</v>
      </c>
      <c r="AV304" s="11" t="s">
        <v>24</v>
      </c>
      <c r="AW304" s="11" t="s">
        <v>39</v>
      </c>
      <c r="AX304" s="11" t="s">
        <v>75</v>
      </c>
      <c r="AY304" s="242" t="s">
        <v>128</v>
      </c>
    </row>
    <row r="305" s="12" customFormat="1">
      <c r="B305" s="243"/>
      <c r="C305" s="244"/>
      <c r="D305" s="234" t="s">
        <v>138</v>
      </c>
      <c r="E305" s="245" t="s">
        <v>22</v>
      </c>
      <c r="F305" s="246" t="s">
        <v>24</v>
      </c>
      <c r="G305" s="244"/>
      <c r="H305" s="247">
        <v>1</v>
      </c>
      <c r="I305" s="248"/>
      <c r="J305" s="244"/>
      <c r="K305" s="244"/>
      <c r="L305" s="249"/>
      <c r="M305" s="277"/>
      <c r="N305" s="278"/>
      <c r="O305" s="278"/>
      <c r="P305" s="278"/>
      <c r="Q305" s="278"/>
      <c r="R305" s="278"/>
      <c r="S305" s="278"/>
      <c r="T305" s="279"/>
      <c r="AT305" s="253" t="s">
        <v>138</v>
      </c>
      <c r="AU305" s="253" t="s">
        <v>84</v>
      </c>
      <c r="AV305" s="12" t="s">
        <v>84</v>
      </c>
      <c r="AW305" s="12" t="s">
        <v>39</v>
      </c>
      <c r="AX305" s="12" t="s">
        <v>24</v>
      </c>
      <c r="AY305" s="253" t="s">
        <v>128</v>
      </c>
    </row>
    <row r="306" s="1" customFormat="1" ht="6.96" customHeight="1">
      <c r="B306" s="66"/>
      <c r="C306" s="67"/>
      <c r="D306" s="67"/>
      <c r="E306" s="67"/>
      <c r="F306" s="67"/>
      <c r="G306" s="67"/>
      <c r="H306" s="67"/>
      <c r="I306" s="165"/>
      <c r="J306" s="67"/>
      <c r="K306" s="67"/>
      <c r="L306" s="71"/>
    </row>
  </sheetData>
  <sheetProtection sheet="1" autoFilter="0" formatColumns="0" formatRows="0" objects="1" scenarios="1" spinCount="100000" saltValue="iB9Q+mWqmw+qdiYsVx7OWN60B7BeqfC3T85Vodh2KHa5uU2kXxjbcuNAtMou7BwVGlQY4fdjaT5s7mmhBvhRcw==" hashValue="iYozgJ0s4O1C2VYGQdPOIw68eTEvbhj69oJWoaa/tOmxw77bIB4G/007sV/YFDbT+hJ1+5rt4FCc24ZU4hywTQ==" algorithmName="SHA-512" password="CC35"/>
  <autoFilter ref="C86:K305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90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DUKELSKÉ ULICE V ČESKÉ TŘEBOVÉ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702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5" t="s">
        <v>23</v>
      </c>
      <c r="J11" s="34" t="s">
        <v>22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5" t="s">
        <v>27</v>
      </c>
      <c r="J12" s="146" t="str">
        <f>'Rekapitulace stavby'!AN8</f>
        <v>27. 1. 2017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31</v>
      </c>
      <c r="E14" s="46"/>
      <c r="F14" s="46"/>
      <c r="G14" s="46"/>
      <c r="H14" s="46"/>
      <c r="I14" s="145" t="s">
        <v>32</v>
      </c>
      <c r="J14" s="34" t="s">
        <v>22</v>
      </c>
      <c r="K14" s="50"/>
    </row>
    <row r="15" s="1" customFormat="1" ht="18" customHeight="1">
      <c r="B15" s="45"/>
      <c r="C15" s="46"/>
      <c r="D15" s="46"/>
      <c r="E15" s="34" t="s">
        <v>33</v>
      </c>
      <c r="F15" s="46"/>
      <c r="G15" s="46"/>
      <c r="H15" s="46"/>
      <c r="I15" s="145" t="s">
        <v>34</v>
      </c>
      <c r="J15" s="34" t="s">
        <v>22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5" t="s">
        <v>32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34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5" t="s">
        <v>32</v>
      </c>
      <c r="J20" s="34" t="s">
        <v>22</v>
      </c>
      <c r="K20" s="50"/>
    </row>
    <row r="21" s="1" customFormat="1" ht="18" customHeight="1">
      <c r="B21" s="45"/>
      <c r="C21" s="46"/>
      <c r="D21" s="46"/>
      <c r="E21" s="34" t="s">
        <v>38</v>
      </c>
      <c r="F21" s="46"/>
      <c r="G21" s="46"/>
      <c r="H21" s="46"/>
      <c r="I21" s="145" t="s">
        <v>34</v>
      </c>
      <c r="J21" s="34" t="s">
        <v>22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22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41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5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6">
        <f>ROUND(SUM(BE80:BE100), 2)</f>
        <v>0</v>
      </c>
      <c r="G30" s="46"/>
      <c r="H30" s="46"/>
      <c r="I30" s="157">
        <v>0.20999999999999999</v>
      </c>
      <c r="J30" s="156">
        <f>ROUND(ROUND((SUM(BE80:BE100)),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6">
        <f>ROUND(SUM(BF80:BF100), 2)</f>
        <v>0</v>
      </c>
      <c r="G31" s="46"/>
      <c r="H31" s="46"/>
      <c r="I31" s="157">
        <v>0.14999999999999999</v>
      </c>
      <c r="J31" s="156">
        <f>ROUND(ROUND((SUM(BF80:BF100)),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6">
        <f>ROUND(SUM(BG80:BG100),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6">
        <f>ROUND(SUM(BH80:BH100),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6">
        <f>ROUND(SUM(BI80:BI100),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51</v>
      </c>
      <c r="E36" s="97"/>
      <c r="F36" s="97"/>
      <c r="G36" s="160" t="s">
        <v>52</v>
      </c>
      <c r="H36" s="161" t="s">
        <v>53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DUKELSKÉ ULICE V ČESKÉ TŘEBOVÉ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4108-16-101-VZV - SO 101 REKONSTRUKCE ULICE - VEDLEJŠÍ ZPŮSOBILÉ VÝDAJE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ČESKÁ TŘEBOVÁ</v>
      </c>
      <c r="G49" s="46"/>
      <c r="H49" s="46"/>
      <c r="I49" s="145" t="s">
        <v>27</v>
      </c>
      <c r="J49" s="146" t="str">
        <f>IF(J12="","",J12)</f>
        <v>27. 1. 2017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31</v>
      </c>
      <c r="D51" s="46"/>
      <c r="E51" s="46"/>
      <c r="F51" s="34" t="str">
        <f>E15</f>
        <v>MĚSTO ČESKÁ TŘEBOVÁ</v>
      </c>
      <c r="G51" s="46"/>
      <c r="H51" s="46"/>
      <c r="I51" s="145" t="s">
        <v>37</v>
      </c>
      <c r="J51" s="43" t="str">
        <f>E21</f>
        <v>OPTIMA, spol s r.o.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343</v>
      </c>
      <c r="E57" s="179"/>
      <c r="F57" s="179"/>
      <c r="G57" s="179"/>
      <c r="H57" s="179"/>
      <c r="I57" s="180"/>
      <c r="J57" s="181">
        <f>J81</f>
        <v>0</v>
      </c>
      <c r="K57" s="182"/>
    </row>
    <row r="58" s="8" customFormat="1" ht="19.92" customHeight="1">
      <c r="B58" s="183"/>
      <c r="C58" s="184"/>
      <c r="D58" s="185" t="s">
        <v>703</v>
      </c>
      <c r="E58" s="186"/>
      <c r="F58" s="186"/>
      <c r="G58" s="186"/>
      <c r="H58" s="186"/>
      <c r="I58" s="187"/>
      <c r="J58" s="188">
        <f>J82</f>
        <v>0</v>
      </c>
      <c r="K58" s="189"/>
    </row>
    <row r="59" s="8" customFormat="1" ht="19.92" customHeight="1">
      <c r="B59" s="183"/>
      <c r="C59" s="184"/>
      <c r="D59" s="185" t="s">
        <v>344</v>
      </c>
      <c r="E59" s="186"/>
      <c r="F59" s="186"/>
      <c r="G59" s="186"/>
      <c r="H59" s="186"/>
      <c r="I59" s="187"/>
      <c r="J59" s="188">
        <f>J91</f>
        <v>0</v>
      </c>
      <c r="K59" s="189"/>
    </row>
    <row r="60" s="8" customFormat="1" ht="19.92" customHeight="1">
      <c r="B60" s="183"/>
      <c r="C60" s="184"/>
      <c r="D60" s="185" t="s">
        <v>704</v>
      </c>
      <c r="E60" s="186"/>
      <c r="F60" s="186"/>
      <c r="G60" s="186"/>
      <c r="H60" s="186"/>
      <c r="I60" s="187"/>
      <c r="J60" s="188">
        <f>J94</f>
        <v>0</v>
      </c>
      <c r="K60" s="189"/>
    </row>
    <row r="61" s="1" customFormat="1" ht="21.84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="1" customFormat="1" ht="6.96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="1" customFormat="1" ht="6.96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="1" customFormat="1" ht="36.96" customHeight="1">
      <c r="B67" s="45"/>
      <c r="C67" s="72" t="s">
        <v>112</v>
      </c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6.96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6.5" customHeight="1">
      <c r="B70" s="45"/>
      <c r="C70" s="73"/>
      <c r="D70" s="73"/>
      <c r="E70" s="191" t="str">
        <f>E7</f>
        <v>REKONSTRUKCE DUKELSKÉ ULICE V ČESKÉ TŘEBOVÉ</v>
      </c>
      <c r="F70" s="75"/>
      <c r="G70" s="75"/>
      <c r="H70" s="75"/>
      <c r="I70" s="190"/>
      <c r="J70" s="73"/>
      <c r="K70" s="73"/>
      <c r="L70" s="71"/>
    </row>
    <row r="71" s="1" customFormat="1" ht="14.4" customHeight="1">
      <c r="B71" s="45"/>
      <c r="C71" s="75" t="s">
        <v>97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7.25" customHeight="1">
      <c r="B72" s="45"/>
      <c r="C72" s="73"/>
      <c r="D72" s="73"/>
      <c r="E72" s="81" t="str">
        <f>E9</f>
        <v>4108-16-101-VZV - SO 101 REKONSTRUKCE ULICE - VEDLEJŠÍ ZPŮSOBILÉ VÝDAJE</v>
      </c>
      <c r="F72" s="73"/>
      <c r="G72" s="73"/>
      <c r="H72" s="73"/>
      <c r="I72" s="190"/>
      <c r="J72" s="73"/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8" customHeight="1">
      <c r="B74" s="45"/>
      <c r="C74" s="75" t="s">
        <v>25</v>
      </c>
      <c r="D74" s="73"/>
      <c r="E74" s="73"/>
      <c r="F74" s="192" t="str">
        <f>F12</f>
        <v>ČESKÁ TŘEBOVÁ</v>
      </c>
      <c r="G74" s="73"/>
      <c r="H74" s="73"/>
      <c r="I74" s="193" t="s">
        <v>27</v>
      </c>
      <c r="J74" s="84" t="str">
        <f>IF(J12="","",J12)</f>
        <v>27. 1. 2017</v>
      </c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>
      <c r="B76" s="45"/>
      <c r="C76" s="75" t="s">
        <v>31</v>
      </c>
      <c r="D76" s="73"/>
      <c r="E76" s="73"/>
      <c r="F76" s="192" t="str">
        <f>E15</f>
        <v>MĚSTO ČESKÁ TŘEBOVÁ</v>
      </c>
      <c r="G76" s="73"/>
      <c r="H76" s="73"/>
      <c r="I76" s="193" t="s">
        <v>37</v>
      </c>
      <c r="J76" s="192" t="str">
        <f>E21</f>
        <v>OPTIMA, spol s r.o.</v>
      </c>
      <c r="K76" s="73"/>
      <c r="L76" s="71"/>
    </row>
    <row r="77" s="1" customFormat="1" ht="14.4" customHeight="1">
      <c r="B77" s="45"/>
      <c r="C77" s="75" t="s">
        <v>35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="1" customFormat="1" ht="10.32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9" customFormat="1" ht="29.28" customHeight="1">
      <c r="B79" s="194"/>
      <c r="C79" s="195" t="s">
        <v>113</v>
      </c>
      <c r="D79" s="196" t="s">
        <v>60</v>
      </c>
      <c r="E79" s="196" t="s">
        <v>56</v>
      </c>
      <c r="F79" s="196" t="s">
        <v>114</v>
      </c>
      <c r="G79" s="196" t="s">
        <v>115</v>
      </c>
      <c r="H79" s="196" t="s">
        <v>116</v>
      </c>
      <c r="I79" s="197" t="s">
        <v>117</v>
      </c>
      <c r="J79" s="196" t="s">
        <v>101</v>
      </c>
      <c r="K79" s="198" t="s">
        <v>118</v>
      </c>
      <c r="L79" s="199"/>
      <c r="M79" s="101" t="s">
        <v>119</v>
      </c>
      <c r="N79" s="102" t="s">
        <v>45</v>
      </c>
      <c r="O79" s="102" t="s">
        <v>120</v>
      </c>
      <c r="P79" s="102" t="s">
        <v>121</v>
      </c>
      <c r="Q79" s="102" t="s">
        <v>122</v>
      </c>
      <c r="R79" s="102" t="s">
        <v>123</v>
      </c>
      <c r="S79" s="102" t="s">
        <v>124</v>
      </c>
      <c r="T79" s="103" t="s">
        <v>125</v>
      </c>
    </row>
    <row r="80" s="1" customFormat="1" ht="29.28" customHeight="1">
      <c r="B80" s="45"/>
      <c r="C80" s="107" t="s">
        <v>102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</f>
        <v>0</v>
      </c>
      <c r="Q80" s="105"/>
      <c r="R80" s="201">
        <f>R81</f>
        <v>0</v>
      </c>
      <c r="S80" s="105"/>
      <c r="T80" s="202">
        <f>T81</f>
        <v>0</v>
      </c>
      <c r="AT80" s="23" t="s">
        <v>74</v>
      </c>
      <c r="AU80" s="23" t="s">
        <v>103</v>
      </c>
      <c r="BK80" s="203">
        <f>BK81</f>
        <v>0</v>
      </c>
    </row>
    <row r="81" s="10" customFormat="1" ht="37.44" customHeight="1">
      <c r="B81" s="204"/>
      <c r="C81" s="205"/>
      <c r="D81" s="206" t="s">
        <v>74</v>
      </c>
      <c r="E81" s="207" t="s">
        <v>689</v>
      </c>
      <c r="F81" s="207" t="s">
        <v>690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P82+P91+P94</f>
        <v>0</v>
      </c>
      <c r="Q81" s="212"/>
      <c r="R81" s="213">
        <f>R82+R91+R94</f>
        <v>0</v>
      </c>
      <c r="S81" s="212"/>
      <c r="T81" s="214">
        <f>T82+T91+T94</f>
        <v>0</v>
      </c>
      <c r="AR81" s="215" t="s">
        <v>190</v>
      </c>
      <c r="AT81" s="216" t="s">
        <v>74</v>
      </c>
      <c r="AU81" s="216" t="s">
        <v>75</v>
      </c>
      <c r="AY81" s="215" t="s">
        <v>128</v>
      </c>
      <c r="BK81" s="217">
        <f>BK82+BK91+BK94</f>
        <v>0</v>
      </c>
    </row>
    <row r="82" s="10" customFormat="1" ht="19.92" customHeight="1">
      <c r="B82" s="204"/>
      <c r="C82" s="205"/>
      <c r="D82" s="206" t="s">
        <v>74</v>
      </c>
      <c r="E82" s="218" t="s">
        <v>705</v>
      </c>
      <c r="F82" s="218" t="s">
        <v>706</v>
      </c>
      <c r="G82" s="205"/>
      <c r="H82" s="205"/>
      <c r="I82" s="208"/>
      <c r="J82" s="219">
        <f>BK82</f>
        <v>0</v>
      </c>
      <c r="K82" s="205"/>
      <c r="L82" s="210"/>
      <c r="M82" s="211"/>
      <c r="N82" s="212"/>
      <c r="O82" s="212"/>
      <c r="P82" s="213">
        <f>SUM(P83:P90)</f>
        <v>0</v>
      </c>
      <c r="Q82" s="212"/>
      <c r="R82" s="213">
        <f>SUM(R83:R90)</f>
        <v>0</v>
      </c>
      <c r="S82" s="212"/>
      <c r="T82" s="214">
        <f>SUM(T83:T90)</f>
        <v>0</v>
      </c>
      <c r="AR82" s="215" t="s">
        <v>190</v>
      </c>
      <c r="AT82" s="216" t="s">
        <v>74</v>
      </c>
      <c r="AU82" s="216" t="s">
        <v>24</v>
      </c>
      <c r="AY82" s="215" t="s">
        <v>128</v>
      </c>
      <c r="BK82" s="217">
        <f>SUM(BK83:BK90)</f>
        <v>0</v>
      </c>
    </row>
    <row r="83" s="1" customFormat="1" ht="25.5" customHeight="1">
      <c r="B83" s="45"/>
      <c r="C83" s="220" t="s">
        <v>707</v>
      </c>
      <c r="D83" s="220" t="s">
        <v>131</v>
      </c>
      <c r="E83" s="221" t="s">
        <v>708</v>
      </c>
      <c r="F83" s="222" t="s">
        <v>709</v>
      </c>
      <c r="G83" s="223" t="s">
        <v>696</v>
      </c>
      <c r="H83" s="224">
        <v>1</v>
      </c>
      <c r="I83" s="225"/>
      <c r="J83" s="226">
        <f>ROUND(I83*H83,2)</f>
        <v>0</v>
      </c>
      <c r="K83" s="222" t="s">
        <v>135</v>
      </c>
      <c r="L83" s="71"/>
      <c r="M83" s="227" t="s">
        <v>22</v>
      </c>
      <c r="N83" s="228" t="s">
        <v>46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697</v>
      </c>
      <c r="AT83" s="23" t="s">
        <v>131</v>
      </c>
      <c r="AU83" s="23" t="s">
        <v>84</v>
      </c>
      <c r="AY83" s="23" t="s">
        <v>128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24</v>
      </c>
      <c r="BK83" s="231">
        <f>ROUND(I83*H83,2)</f>
        <v>0</v>
      </c>
      <c r="BL83" s="23" t="s">
        <v>697</v>
      </c>
      <c r="BM83" s="23" t="s">
        <v>710</v>
      </c>
    </row>
    <row r="84" s="11" customFormat="1">
      <c r="B84" s="232"/>
      <c r="C84" s="233"/>
      <c r="D84" s="234" t="s">
        <v>138</v>
      </c>
      <c r="E84" s="235" t="s">
        <v>22</v>
      </c>
      <c r="F84" s="236" t="s">
        <v>711</v>
      </c>
      <c r="G84" s="233"/>
      <c r="H84" s="235" t="s">
        <v>22</v>
      </c>
      <c r="I84" s="237"/>
      <c r="J84" s="233"/>
      <c r="K84" s="233"/>
      <c r="L84" s="238"/>
      <c r="M84" s="239"/>
      <c r="N84" s="240"/>
      <c r="O84" s="240"/>
      <c r="P84" s="240"/>
      <c r="Q84" s="240"/>
      <c r="R84" s="240"/>
      <c r="S84" s="240"/>
      <c r="T84" s="241"/>
      <c r="AT84" s="242" t="s">
        <v>138</v>
      </c>
      <c r="AU84" s="242" t="s">
        <v>84</v>
      </c>
      <c r="AV84" s="11" t="s">
        <v>24</v>
      </c>
      <c r="AW84" s="11" t="s">
        <v>39</v>
      </c>
      <c r="AX84" s="11" t="s">
        <v>75</v>
      </c>
      <c r="AY84" s="242" t="s">
        <v>128</v>
      </c>
    </row>
    <row r="85" s="11" customFormat="1">
      <c r="B85" s="232"/>
      <c r="C85" s="233"/>
      <c r="D85" s="234" t="s">
        <v>138</v>
      </c>
      <c r="E85" s="235" t="s">
        <v>22</v>
      </c>
      <c r="F85" s="236" t="s">
        <v>712</v>
      </c>
      <c r="G85" s="233"/>
      <c r="H85" s="235" t="s">
        <v>22</v>
      </c>
      <c r="I85" s="237"/>
      <c r="J85" s="233"/>
      <c r="K85" s="233"/>
      <c r="L85" s="238"/>
      <c r="M85" s="239"/>
      <c r="N85" s="240"/>
      <c r="O85" s="240"/>
      <c r="P85" s="240"/>
      <c r="Q85" s="240"/>
      <c r="R85" s="240"/>
      <c r="S85" s="240"/>
      <c r="T85" s="241"/>
      <c r="AT85" s="242" t="s">
        <v>138</v>
      </c>
      <c r="AU85" s="242" t="s">
        <v>84</v>
      </c>
      <c r="AV85" s="11" t="s">
        <v>24</v>
      </c>
      <c r="AW85" s="11" t="s">
        <v>39</v>
      </c>
      <c r="AX85" s="11" t="s">
        <v>75</v>
      </c>
      <c r="AY85" s="242" t="s">
        <v>128</v>
      </c>
    </row>
    <row r="86" s="11" customFormat="1">
      <c r="B86" s="232"/>
      <c r="C86" s="233"/>
      <c r="D86" s="234" t="s">
        <v>138</v>
      </c>
      <c r="E86" s="235" t="s">
        <v>22</v>
      </c>
      <c r="F86" s="236" t="s">
        <v>713</v>
      </c>
      <c r="G86" s="233"/>
      <c r="H86" s="235" t="s">
        <v>22</v>
      </c>
      <c r="I86" s="237"/>
      <c r="J86" s="233"/>
      <c r="K86" s="233"/>
      <c r="L86" s="238"/>
      <c r="M86" s="239"/>
      <c r="N86" s="240"/>
      <c r="O86" s="240"/>
      <c r="P86" s="240"/>
      <c r="Q86" s="240"/>
      <c r="R86" s="240"/>
      <c r="S86" s="240"/>
      <c r="T86" s="241"/>
      <c r="AT86" s="242" t="s">
        <v>138</v>
      </c>
      <c r="AU86" s="242" t="s">
        <v>84</v>
      </c>
      <c r="AV86" s="11" t="s">
        <v>24</v>
      </c>
      <c r="AW86" s="11" t="s">
        <v>39</v>
      </c>
      <c r="AX86" s="11" t="s">
        <v>75</v>
      </c>
      <c r="AY86" s="242" t="s">
        <v>128</v>
      </c>
    </row>
    <row r="87" s="12" customFormat="1">
      <c r="B87" s="243"/>
      <c r="C87" s="244"/>
      <c r="D87" s="234" t="s">
        <v>138</v>
      </c>
      <c r="E87" s="245" t="s">
        <v>22</v>
      </c>
      <c r="F87" s="246" t="s">
        <v>24</v>
      </c>
      <c r="G87" s="244"/>
      <c r="H87" s="247">
        <v>1</v>
      </c>
      <c r="I87" s="248"/>
      <c r="J87" s="244"/>
      <c r="K87" s="244"/>
      <c r="L87" s="249"/>
      <c r="M87" s="250"/>
      <c r="N87" s="251"/>
      <c r="O87" s="251"/>
      <c r="P87" s="251"/>
      <c r="Q87" s="251"/>
      <c r="R87" s="251"/>
      <c r="S87" s="251"/>
      <c r="T87" s="252"/>
      <c r="AT87" s="253" t="s">
        <v>138</v>
      </c>
      <c r="AU87" s="253" t="s">
        <v>84</v>
      </c>
      <c r="AV87" s="12" t="s">
        <v>84</v>
      </c>
      <c r="AW87" s="12" t="s">
        <v>39</v>
      </c>
      <c r="AX87" s="12" t="s">
        <v>24</v>
      </c>
      <c r="AY87" s="253" t="s">
        <v>128</v>
      </c>
    </row>
    <row r="88" s="1" customFormat="1" ht="25.5" customHeight="1">
      <c r="B88" s="45"/>
      <c r="C88" s="220" t="s">
        <v>714</v>
      </c>
      <c r="D88" s="220" t="s">
        <v>131</v>
      </c>
      <c r="E88" s="221" t="s">
        <v>715</v>
      </c>
      <c r="F88" s="222" t="s">
        <v>716</v>
      </c>
      <c r="G88" s="223" t="s">
        <v>696</v>
      </c>
      <c r="H88" s="224">
        <v>1</v>
      </c>
      <c r="I88" s="225"/>
      <c r="J88" s="226">
        <f>ROUND(I88*H88,2)</f>
        <v>0</v>
      </c>
      <c r="K88" s="222" t="s">
        <v>135</v>
      </c>
      <c r="L88" s="71"/>
      <c r="M88" s="227" t="s">
        <v>22</v>
      </c>
      <c r="N88" s="228" t="s">
        <v>46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697</v>
      </c>
      <c r="AT88" s="23" t="s">
        <v>131</v>
      </c>
      <c r="AU88" s="23" t="s">
        <v>84</v>
      </c>
      <c r="AY88" s="23" t="s">
        <v>128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24</v>
      </c>
      <c r="BK88" s="231">
        <f>ROUND(I88*H88,2)</f>
        <v>0</v>
      </c>
      <c r="BL88" s="23" t="s">
        <v>697</v>
      </c>
      <c r="BM88" s="23" t="s">
        <v>717</v>
      </c>
    </row>
    <row r="89" s="11" customFormat="1">
      <c r="B89" s="232"/>
      <c r="C89" s="233"/>
      <c r="D89" s="234" t="s">
        <v>138</v>
      </c>
      <c r="E89" s="235" t="s">
        <v>22</v>
      </c>
      <c r="F89" s="236" t="s">
        <v>718</v>
      </c>
      <c r="G89" s="233"/>
      <c r="H89" s="235" t="s">
        <v>22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138</v>
      </c>
      <c r="AU89" s="242" t="s">
        <v>84</v>
      </c>
      <c r="AV89" s="11" t="s">
        <v>24</v>
      </c>
      <c r="AW89" s="11" t="s">
        <v>39</v>
      </c>
      <c r="AX89" s="11" t="s">
        <v>75</v>
      </c>
      <c r="AY89" s="242" t="s">
        <v>128</v>
      </c>
    </row>
    <row r="90" s="12" customFormat="1">
      <c r="B90" s="243"/>
      <c r="C90" s="244"/>
      <c r="D90" s="234" t="s">
        <v>138</v>
      </c>
      <c r="E90" s="245" t="s">
        <v>22</v>
      </c>
      <c r="F90" s="246" t="s">
        <v>24</v>
      </c>
      <c r="G90" s="244"/>
      <c r="H90" s="247">
        <v>1</v>
      </c>
      <c r="I90" s="248"/>
      <c r="J90" s="244"/>
      <c r="K90" s="244"/>
      <c r="L90" s="249"/>
      <c r="M90" s="250"/>
      <c r="N90" s="251"/>
      <c r="O90" s="251"/>
      <c r="P90" s="251"/>
      <c r="Q90" s="251"/>
      <c r="R90" s="251"/>
      <c r="S90" s="251"/>
      <c r="T90" s="252"/>
      <c r="AT90" s="253" t="s">
        <v>138</v>
      </c>
      <c r="AU90" s="253" t="s">
        <v>84</v>
      </c>
      <c r="AV90" s="12" t="s">
        <v>84</v>
      </c>
      <c r="AW90" s="12" t="s">
        <v>39</v>
      </c>
      <c r="AX90" s="12" t="s">
        <v>24</v>
      </c>
      <c r="AY90" s="253" t="s">
        <v>128</v>
      </c>
    </row>
    <row r="91" s="10" customFormat="1" ht="29.88" customHeight="1">
      <c r="B91" s="204"/>
      <c r="C91" s="205"/>
      <c r="D91" s="206" t="s">
        <v>74</v>
      </c>
      <c r="E91" s="218" t="s">
        <v>691</v>
      </c>
      <c r="F91" s="218" t="s">
        <v>692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SUM(P92:P93)</f>
        <v>0</v>
      </c>
      <c r="Q91" s="212"/>
      <c r="R91" s="213">
        <f>SUM(R92:R93)</f>
        <v>0</v>
      </c>
      <c r="S91" s="212"/>
      <c r="T91" s="214">
        <f>SUM(T92:T93)</f>
        <v>0</v>
      </c>
      <c r="AR91" s="215" t="s">
        <v>190</v>
      </c>
      <c r="AT91" s="216" t="s">
        <v>74</v>
      </c>
      <c r="AU91" s="216" t="s">
        <v>24</v>
      </c>
      <c r="AY91" s="215" t="s">
        <v>128</v>
      </c>
      <c r="BK91" s="217">
        <f>SUM(BK92:BK93)</f>
        <v>0</v>
      </c>
    </row>
    <row r="92" s="1" customFormat="1" ht="16.5" customHeight="1">
      <c r="B92" s="45"/>
      <c r="C92" s="220" t="s">
        <v>719</v>
      </c>
      <c r="D92" s="220" t="s">
        <v>131</v>
      </c>
      <c r="E92" s="221" t="s">
        <v>720</v>
      </c>
      <c r="F92" s="222" t="s">
        <v>721</v>
      </c>
      <c r="G92" s="223" t="s">
        <v>696</v>
      </c>
      <c r="H92" s="224">
        <v>1</v>
      </c>
      <c r="I92" s="225"/>
      <c r="J92" s="226">
        <f>ROUND(I92*H92,2)</f>
        <v>0</v>
      </c>
      <c r="K92" s="222" t="s">
        <v>135</v>
      </c>
      <c r="L92" s="71"/>
      <c r="M92" s="227" t="s">
        <v>22</v>
      </c>
      <c r="N92" s="228" t="s">
        <v>46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697</v>
      </c>
      <c r="AT92" s="23" t="s">
        <v>131</v>
      </c>
      <c r="AU92" s="23" t="s">
        <v>84</v>
      </c>
      <c r="AY92" s="23" t="s">
        <v>128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24</v>
      </c>
      <c r="BK92" s="231">
        <f>ROUND(I92*H92,2)</f>
        <v>0</v>
      </c>
      <c r="BL92" s="23" t="s">
        <v>697</v>
      </c>
      <c r="BM92" s="23" t="s">
        <v>722</v>
      </c>
    </row>
    <row r="93" s="1" customFormat="1" ht="16.5" customHeight="1">
      <c r="B93" s="45"/>
      <c r="C93" s="220" t="s">
        <v>723</v>
      </c>
      <c r="D93" s="220" t="s">
        <v>131</v>
      </c>
      <c r="E93" s="221" t="s">
        <v>724</v>
      </c>
      <c r="F93" s="222" t="s">
        <v>725</v>
      </c>
      <c r="G93" s="223" t="s">
        <v>696</v>
      </c>
      <c r="H93" s="224">
        <v>1</v>
      </c>
      <c r="I93" s="225"/>
      <c r="J93" s="226">
        <f>ROUND(I93*H93,2)</f>
        <v>0</v>
      </c>
      <c r="K93" s="222" t="s">
        <v>135</v>
      </c>
      <c r="L93" s="71"/>
      <c r="M93" s="227" t="s">
        <v>22</v>
      </c>
      <c r="N93" s="228" t="s">
        <v>46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697</v>
      </c>
      <c r="AT93" s="23" t="s">
        <v>131</v>
      </c>
      <c r="AU93" s="23" t="s">
        <v>84</v>
      </c>
      <c r="AY93" s="23" t="s">
        <v>128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24</v>
      </c>
      <c r="BK93" s="231">
        <f>ROUND(I93*H93,2)</f>
        <v>0</v>
      </c>
      <c r="BL93" s="23" t="s">
        <v>697</v>
      </c>
      <c r="BM93" s="23" t="s">
        <v>726</v>
      </c>
    </row>
    <row r="94" s="10" customFormat="1" ht="29.88" customHeight="1">
      <c r="B94" s="204"/>
      <c r="C94" s="205"/>
      <c r="D94" s="206" t="s">
        <v>74</v>
      </c>
      <c r="E94" s="218" t="s">
        <v>727</v>
      </c>
      <c r="F94" s="218" t="s">
        <v>728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SUM(P95:P100)</f>
        <v>0</v>
      </c>
      <c r="Q94" s="212"/>
      <c r="R94" s="213">
        <f>SUM(R95:R100)</f>
        <v>0</v>
      </c>
      <c r="S94" s="212"/>
      <c r="T94" s="214">
        <f>SUM(T95:T100)</f>
        <v>0</v>
      </c>
      <c r="AR94" s="215" t="s">
        <v>190</v>
      </c>
      <c r="AT94" s="216" t="s">
        <v>74</v>
      </c>
      <c r="AU94" s="216" t="s">
        <v>24</v>
      </c>
      <c r="AY94" s="215" t="s">
        <v>128</v>
      </c>
      <c r="BK94" s="217">
        <f>SUM(BK95:BK100)</f>
        <v>0</v>
      </c>
    </row>
    <row r="95" s="1" customFormat="1" ht="16.5" customHeight="1">
      <c r="B95" s="45"/>
      <c r="C95" s="220" t="s">
        <v>729</v>
      </c>
      <c r="D95" s="220" t="s">
        <v>131</v>
      </c>
      <c r="E95" s="221" t="s">
        <v>730</v>
      </c>
      <c r="F95" s="222" t="s">
        <v>731</v>
      </c>
      <c r="G95" s="223" t="s">
        <v>696</v>
      </c>
      <c r="H95" s="224">
        <v>1</v>
      </c>
      <c r="I95" s="225"/>
      <c r="J95" s="226">
        <f>ROUND(I95*H95,2)</f>
        <v>0</v>
      </c>
      <c r="K95" s="222" t="s">
        <v>135</v>
      </c>
      <c r="L95" s="71"/>
      <c r="M95" s="227" t="s">
        <v>22</v>
      </c>
      <c r="N95" s="228" t="s">
        <v>46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697</v>
      </c>
      <c r="AT95" s="23" t="s">
        <v>131</v>
      </c>
      <c r="AU95" s="23" t="s">
        <v>84</v>
      </c>
      <c r="AY95" s="23" t="s">
        <v>128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24</v>
      </c>
      <c r="BK95" s="231">
        <f>ROUND(I95*H95,2)</f>
        <v>0</v>
      </c>
      <c r="BL95" s="23" t="s">
        <v>697</v>
      </c>
      <c r="BM95" s="23" t="s">
        <v>732</v>
      </c>
    </row>
    <row r="96" s="11" customFormat="1">
      <c r="B96" s="232"/>
      <c r="C96" s="233"/>
      <c r="D96" s="234" t="s">
        <v>138</v>
      </c>
      <c r="E96" s="235" t="s">
        <v>22</v>
      </c>
      <c r="F96" s="236" t="s">
        <v>733</v>
      </c>
      <c r="G96" s="233"/>
      <c r="H96" s="235" t="s">
        <v>22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138</v>
      </c>
      <c r="AU96" s="242" t="s">
        <v>84</v>
      </c>
      <c r="AV96" s="11" t="s">
        <v>24</v>
      </c>
      <c r="AW96" s="11" t="s">
        <v>39</v>
      </c>
      <c r="AX96" s="11" t="s">
        <v>75</v>
      </c>
      <c r="AY96" s="242" t="s">
        <v>128</v>
      </c>
    </row>
    <row r="97" s="11" customFormat="1">
      <c r="B97" s="232"/>
      <c r="C97" s="233"/>
      <c r="D97" s="234" t="s">
        <v>138</v>
      </c>
      <c r="E97" s="235" t="s">
        <v>22</v>
      </c>
      <c r="F97" s="236" t="s">
        <v>734</v>
      </c>
      <c r="G97" s="233"/>
      <c r="H97" s="235" t="s">
        <v>22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138</v>
      </c>
      <c r="AU97" s="242" t="s">
        <v>84</v>
      </c>
      <c r="AV97" s="11" t="s">
        <v>24</v>
      </c>
      <c r="AW97" s="11" t="s">
        <v>39</v>
      </c>
      <c r="AX97" s="11" t="s">
        <v>75</v>
      </c>
      <c r="AY97" s="242" t="s">
        <v>128</v>
      </c>
    </row>
    <row r="98" s="11" customFormat="1">
      <c r="B98" s="232"/>
      <c r="C98" s="233"/>
      <c r="D98" s="234" t="s">
        <v>138</v>
      </c>
      <c r="E98" s="235" t="s">
        <v>22</v>
      </c>
      <c r="F98" s="236" t="s">
        <v>735</v>
      </c>
      <c r="G98" s="233"/>
      <c r="H98" s="235" t="s">
        <v>22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138</v>
      </c>
      <c r="AU98" s="242" t="s">
        <v>84</v>
      </c>
      <c r="AV98" s="11" t="s">
        <v>24</v>
      </c>
      <c r="AW98" s="11" t="s">
        <v>39</v>
      </c>
      <c r="AX98" s="11" t="s">
        <v>75</v>
      </c>
      <c r="AY98" s="242" t="s">
        <v>128</v>
      </c>
    </row>
    <row r="99" s="11" customFormat="1">
      <c r="B99" s="232"/>
      <c r="C99" s="233"/>
      <c r="D99" s="234" t="s">
        <v>138</v>
      </c>
      <c r="E99" s="235" t="s">
        <v>22</v>
      </c>
      <c r="F99" s="236" t="s">
        <v>736</v>
      </c>
      <c r="G99" s="233"/>
      <c r="H99" s="235" t="s">
        <v>22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138</v>
      </c>
      <c r="AU99" s="242" t="s">
        <v>84</v>
      </c>
      <c r="AV99" s="11" t="s">
        <v>24</v>
      </c>
      <c r="AW99" s="11" t="s">
        <v>39</v>
      </c>
      <c r="AX99" s="11" t="s">
        <v>75</v>
      </c>
      <c r="AY99" s="242" t="s">
        <v>128</v>
      </c>
    </row>
    <row r="100" s="12" customFormat="1">
      <c r="B100" s="243"/>
      <c r="C100" s="244"/>
      <c r="D100" s="234" t="s">
        <v>138</v>
      </c>
      <c r="E100" s="245" t="s">
        <v>22</v>
      </c>
      <c r="F100" s="246" t="s">
        <v>24</v>
      </c>
      <c r="G100" s="244"/>
      <c r="H100" s="247">
        <v>1</v>
      </c>
      <c r="I100" s="248"/>
      <c r="J100" s="244"/>
      <c r="K100" s="244"/>
      <c r="L100" s="249"/>
      <c r="M100" s="277"/>
      <c r="N100" s="278"/>
      <c r="O100" s="278"/>
      <c r="P100" s="278"/>
      <c r="Q100" s="278"/>
      <c r="R100" s="278"/>
      <c r="S100" s="278"/>
      <c r="T100" s="279"/>
      <c r="AT100" s="253" t="s">
        <v>138</v>
      </c>
      <c r="AU100" s="253" t="s">
        <v>84</v>
      </c>
      <c r="AV100" s="12" t="s">
        <v>84</v>
      </c>
      <c r="AW100" s="12" t="s">
        <v>39</v>
      </c>
      <c r="AX100" s="12" t="s">
        <v>24</v>
      </c>
      <c r="AY100" s="253" t="s">
        <v>128</v>
      </c>
    </row>
    <row r="101" s="1" customFormat="1" ht="6.96" customHeight="1">
      <c r="B101" s="66"/>
      <c r="C101" s="67"/>
      <c r="D101" s="67"/>
      <c r="E101" s="67"/>
      <c r="F101" s="67"/>
      <c r="G101" s="67"/>
      <c r="H101" s="67"/>
      <c r="I101" s="165"/>
      <c r="J101" s="67"/>
      <c r="K101" s="67"/>
      <c r="L101" s="71"/>
    </row>
  </sheetData>
  <sheetProtection sheet="1" autoFilter="0" formatColumns="0" formatRows="0" objects="1" scenarios="1" spinCount="100000" saltValue="zAsjcBgv3mZdlBePsD1D0Q0S0zmyVuzv2WxIHRYLUFX8ej0tq0IgvyBRdS3icDH5pR5yPrloV/c4OUOw5SLLyA==" hashValue="NTTMXrwnLMbnY8rsL00d+CjvGxgmnZlVaPvpJyBnsGBrJ+5wP80Wa317axbTUqY+hwPdb8EqjLFYbENgHkV+JQ==" algorithmName="SHA-512" password="CC35"/>
  <autoFilter ref="C79:K100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0" customWidth="1"/>
    <col min="2" max="2" width="1.664063" style="280" customWidth="1"/>
    <col min="3" max="4" width="5" style="280" customWidth="1"/>
    <col min="5" max="5" width="11.67" style="280" customWidth="1"/>
    <col min="6" max="6" width="9.17" style="280" customWidth="1"/>
    <col min="7" max="7" width="5" style="280" customWidth="1"/>
    <col min="8" max="8" width="77.83" style="280" customWidth="1"/>
    <col min="9" max="10" width="20" style="280" customWidth="1"/>
    <col min="11" max="11" width="1.664063" style="280" customWidth="1"/>
  </cols>
  <sheetData>
    <row r="1" ht="37.5" customHeight="1"/>
    <row r="2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4" customFormat="1" ht="45" customHeight="1">
      <c r="B3" s="284"/>
      <c r="C3" s="285" t="s">
        <v>737</v>
      </c>
      <c r="D3" s="285"/>
      <c r="E3" s="285"/>
      <c r="F3" s="285"/>
      <c r="G3" s="285"/>
      <c r="H3" s="285"/>
      <c r="I3" s="285"/>
      <c r="J3" s="285"/>
      <c r="K3" s="286"/>
    </row>
    <row r="4" ht="25.5" customHeight="1">
      <c r="B4" s="287"/>
      <c r="C4" s="288" t="s">
        <v>738</v>
      </c>
      <c r="D4" s="288"/>
      <c r="E4" s="288"/>
      <c r="F4" s="288"/>
      <c r="G4" s="288"/>
      <c r="H4" s="288"/>
      <c r="I4" s="288"/>
      <c r="J4" s="288"/>
      <c r="K4" s="289"/>
    </row>
    <row r="5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ht="15" customHeight="1">
      <c r="B6" s="287"/>
      <c r="C6" s="291" t="s">
        <v>739</v>
      </c>
      <c r="D6" s="291"/>
      <c r="E6" s="291"/>
      <c r="F6" s="291"/>
      <c r="G6" s="291"/>
      <c r="H6" s="291"/>
      <c r="I6" s="291"/>
      <c r="J6" s="291"/>
      <c r="K6" s="289"/>
    </row>
    <row r="7" ht="15" customHeight="1">
      <c r="B7" s="292"/>
      <c r="C7" s="291" t="s">
        <v>740</v>
      </c>
      <c r="D7" s="291"/>
      <c r="E7" s="291"/>
      <c r="F7" s="291"/>
      <c r="G7" s="291"/>
      <c r="H7" s="291"/>
      <c r="I7" s="291"/>
      <c r="J7" s="291"/>
      <c r="K7" s="289"/>
    </row>
    <row r="8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ht="15" customHeight="1">
      <c r="B9" s="292"/>
      <c r="C9" s="291" t="s">
        <v>741</v>
      </c>
      <c r="D9" s="291"/>
      <c r="E9" s="291"/>
      <c r="F9" s="291"/>
      <c r="G9" s="291"/>
      <c r="H9" s="291"/>
      <c r="I9" s="291"/>
      <c r="J9" s="291"/>
      <c r="K9" s="289"/>
    </row>
    <row r="10" ht="15" customHeight="1">
      <c r="B10" s="292"/>
      <c r="C10" s="291"/>
      <c r="D10" s="291" t="s">
        <v>742</v>
      </c>
      <c r="E10" s="291"/>
      <c r="F10" s="291"/>
      <c r="G10" s="291"/>
      <c r="H10" s="291"/>
      <c r="I10" s="291"/>
      <c r="J10" s="291"/>
      <c r="K10" s="289"/>
    </row>
    <row r="11" ht="15" customHeight="1">
      <c r="B11" s="292"/>
      <c r="C11" s="293"/>
      <c r="D11" s="291" t="s">
        <v>743</v>
      </c>
      <c r="E11" s="291"/>
      <c r="F11" s="291"/>
      <c r="G11" s="291"/>
      <c r="H11" s="291"/>
      <c r="I11" s="291"/>
      <c r="J11" s="291"/>
      <c r="K11" s="289"/>
    </row>
    <row r="12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ht="15" customHeight="1">
      <c r="B13" s="292"/>
      <c r="C13" s="293"/>
      <c r="D13" s="291" t="s">
        <v>744</v>
      </c>
      <c r="E13" s="291"/>
      <c r="F13" s="291"/>
      <c r="G13" s="291"/>
      <c r="H13" s="291"/>
      <c r="I13" s="291"/>
      <c r="J13" s="291"/>
      <c r="K13" s="289"/>
    </row>
    <row r="14" ht="15" customHeight="1">
      <c r="B14" s="292"/>
      <c r="C14" s="293"/>
      <c r="D14" s="291" t="s">
        <v>745</v>
      </c>
      <c r="E14" s="291"/>
      <c r="F14" s="291"/>
      <c r="G14" s="291"/>
      <c r="H14" s="291"/>
      <c r="I14" s="291"/>
      <c r="J14" s="291"/>
      <c r="K14" s="289"/>
    </row>
    <row r="15" ht="15" customHeight="1">
      <c r="B15" s="292"/>
      <c r="C15" s="293"/>
      <c r="D15" s="291" t="s">
        <v>746</v>
      </c>
      <c r="E15" s="291"/>
      <c r="F15" s="291"/>
      <c r="G15" s="291"/>
      <c r="H15" s="291"/>
      <c r="I15" s="291"/>
      <c r="J15" s="291"/>
      <c r="K15" s="289"/>
    </row>
    <row r="16" ht="15" customHeight="1">
      <c r="B16" s="292"/>
      <c r="C16" s="293"/>
      <c r="D16" s="293"/>
      <c r="E16" s="294" t="s">
        <v>82</v>
      </c>
      <c r="F16" s="291" t="s">
        <v>747</v>
      </c>
      <c r="G16" s="291"/>
      <c r="H16" s="291"/>
      <c r="I16" s="291"/>
      <c r="J16" s="291"/>
      <c r="K16" s="289"/>
    </row>
    <row r="17" ht="15" customHeight="1">
      <c r="B17" s="292"/>
      <c r="C17" s="293"/>
      <c r="D17" s="293"/>
      <c r="E17" s="294" t="s">
        <v>748</v>
      </c>
      <c r="F17" s="291" t="s">
        <v>749</v>
      </c>
      <c r="G17" s="291"/>
      <c r="H17" s="291"/>
      <c r="I17" s="291"/>
      <c r="J17" s="291"/>
      <c r="K17" s="289"/>
    </row>
    <row r="18" ht="15" customHeight="1">
      <c r="B18" s="292"/>
      <c r="C18" s="293"/>
      <c r="D18" s="293"/>
      <c r="E18" s="294" t="s">
        <v>750</v>
      </c>
      <c r="F18" s="291" t="s">
        <v>751</v>
      </c>
      <c r="G18" s="291"/>
      <c r="H18" s="291"/>
      <c r="I18" s="291"/>
      <c r="J18" s="291"/>
      <c r="K18" s="289"/>
    </row>
    <row r="19" ht="15" customHeight="1">
      <c r="B19" s="292"/>
      <c r="C19" s="293"/>
      <c r="D19" s="293"/>
      <c r="E19" s="294" t="s">
        <v>752</v>
      </c>
      <c r="F19" s="291" t="s">
        <v>753</v>
      </c>
      <c r="G19" s="291"/>
      <c r="H19" s="291"/>
      <c r="I19" s="291"/>
      <c r="J19" s="291"/>
      <c r="K19" s="289"/>
    </row>
    <row r="20" ht="15" customHeight="1">
      <c r="B20" s="292"/>
      <c r="C20" s="293"/>
      <c r="D20" s="293"/>
      <c r="E20" s="294" t="s">
        <v>754</v>
      </c>
      <c r="F20" s="291" t="s">
        <v>755</v>
      </c>
      <c r="G20" s="291"/>
      <c r="H20" s="291"/>
      <c r="I20" s="291"/>
      <c r="J20" s="291"/>
      <c r="K20" s="289"/>
    </row>
    <row r="21" ht="15" customHeight="1">
      <c r="B21" s="292"/>
      <c r="C21" s="293"/>
      <c r="D21" s="293"/>
      <c r="E21" s="294" t="s">
        <v>756</v>
      </c>
      <c r="F21" s="291" t="s">
        <v>757</v>
      </c>
      <c r="G21" s="291"/>
      <c r="H21" s="291"/>
      <c r="I21" s="291"/>
      <c r="J21" s="291"/>
      <c r="K21" s="289"/>
    </row>
    <row r="22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ht="15" customHeight="1">
      <c r="B23" s="292"/>
      <c r="C23" s="291" t="s">
        <v>758</v>
      </c>
      <c r="D23" s="291"/>
      <c r="E23" s="291"/>
      <c r="F23" s="291"/>
      <c r="G23" s="291"/>
      <c r="H23" s="291"/>
      <c r="I23" s="291"/>
      <c r="J23" s="291"/>
      <c r="K23" s="289"/>
    </row>
    <row r="24" ht="15" customHeight="1">
      <c r="B24" s="292"/>
      <c r="C24" s="291" t="s">
        <v>759</v>
      </c>
      <c r="D24" s="291"/>
      <c r="E24" s="291"/>
      <c r="F24" s="291"/>
      <c r="G24" s="291"/>
      <c r="H24" s="291"/>
      <c r="I24" s="291"/>
      <c r="J24" s="291"/>
      <c r="K24" s="289"/>
    </row>
    <row r="25" ht="15" customHeight="1">
      <c r="B25" s="292"/>
      <c r="C25" s="291"/>
      <c r="D25" s="291" t="s">
        <v>760</v>
      </c>
      <c r="E25" s="291"/>
      <c r="F25" s="291"/>
      <c r="G25" s="291"/>
      <c r="H25" s="291"/>
      <c r="I25" s="291"/>
      <c r="J25" s="291"/>
      <c r="K25" s="289"/>
    </row>
    <row r="26" ht="15" customHeight="1">
      <c r="B26" s="292"/>
      <c r="C26" s="293"/>
      <c r="D26" s="291" t="s">
        <v>761</v>
      </c>
      <c r="E26" s="291"/>
      <c r="F26" s="291"/>
      <c r="G26" s="291"/>
      <c r="H26" s="291"/>
      <c r="I26" s="291"/>
      <c r="J26" s="291"/>
      <c r="K26" s="289"/>
    </row>
    <row r="27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ht="15" customHeight="1">
      <c r="B28" s="292"/>
      <c r="C28" s="293"/>
      <c r="D28" s="291" t="s">
        <v>762</v>
      </c>
      <c r="E28" s="291"/>
      <c r="F28" s="291"/>
      <c r="G28" s="291"/>
      <c r="H28" s="291"/>
      <c r="I28" s="291"/>
      <c r="J28" s="291"/>
      <c r="K28" s="289"/>
    </row>
    <row r="29" ht="15" customHeight="1">
      <c r="B29" s="292"/>
      <c r="C29" s="293"/>
      <c r="D29" s="291" t="s">
        <v>763</v>
      </c>
      <c r="E29" s="291"/>
      <c r="F29" s="291"/>
      <c r="G29" s="291"/>
      <c r="H29" s="291"/>
      <c r="I29" s="291"/>
      <c r="J29" s="291"/>
      <c r="K29" s="289"/>
    </row>
    <row r="30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ht="15" customHeight="1">
      <c r="B31" s="292"/>
      <c r="C31" s="293"/>
      <c r="D31" s="291" t="s">
        <v>764</v>
      </c>
      <c r="E31" s="291"/>
      <c r="F31" s="291"/>
      <c r="G31" s="291"/>
      <c r="H31" s="291"/>
      <c r="I31" s="291"/>
      <c r="J31" s="291"/>
      <c r="K31" s="289"/>
    </row>
    <row r="32" ht="15" customHeight="1">
      <c r="B32" s="292"/>
      <c r="C32" s="293"/>
      <c r="D32" s="291" t="s">
        <v>765</v>
      </c>
      <c r="E32" s="291"/>
      <c r="F32" s="291"/>
      <c r="G32" s="291"/>
      <c r="H32" s="291"/>
      <c r="I32" s="291"/>
      <c r="J32" s="291"/>
      <c r="K32" s="289"/>
    </row>
    <row r="33" ht="15" customHeight="1">
      <c r="B33" s="292"/>
      <c r="C33" s="293"/>
      <c r="D33" s="291" t="s">
        <v>766</v>
      </c>
      <c r="E33" s="291"/>
      <c r="F33" s="291"/>
      <c r="G33" s="291"/>
      <c r="H33" s="291"/>
      <c r="I33" s="291"/>
      <c r="J33" s="291"/>
      <c r="K33" s="289"/>
    </row>
    <row r="34" ht="15" customHeight="1">
      <c r="B34" s="292"/>
      <c r="C34" s="293"/>
      <c r="D34" s="291"/>
      <c r="E34" s="295" t="s">
        <v>113</v>
      </c>
      <c r="F34" s="291"/>
      <c r="G34" s="291" t="s">
        <v>767</v>
      </c>
      <c r="H34" s="291"/>
      <c r="I34" s="291"/>
      <c r="J34" s="291"/>
      <c r="K34" s="289"/>
    </row>
    <row r="35" ht="30.75" customHeight="1">
      <c r="B35" s="292"/>
      <c r="C35" s="293"/>
      <c r="D35" s="291"/>
      <c r="E35" s="295" t="s">
        <v>768</v>
      </c>
      <c r="F35" s="291"/>
      <c r="G35" s="291" t="s">
        <v>769</v>
      </c>
      <c r="H35" s="291"/>
      <c r="I35" s="291"/>
      <c r="J35" s="291"/>
      <c r="K35" s="289"/>
    </row>
    <row r="36" ht="15" customHeight="1">
      <c r="B36" s="292"/>
      <c r="C36" s="293"/>
      <c r="D36" s="291"/>
      <c r="E36" s="295" t="s">
        <v>56</v>
      </c>
      <c r="F36" s="291"/>
      <c r="G36" s="291" t="s">
        <v>770</v>
      </c>
      <c r="H36" s="291"/>
      <c r="I36" s="291"/>
      <c r="J36" s="291"/>
      <c r="K36" s="289"/>
    </row>
    <row r="37" ht="15" customHeight="1">
      <c r="B37" s="292"/>
      <c r="C37" s="293"/>
      <c r="D37" s="291"/>
      <c r="E37" s="295" t="s">
        <v>114</v>
      </c>
      <c r="F37" s="291"/>
      <c r="G37" s="291" t="s">
        <v>771</v>
      </c>
      <c r="H37" s="291"/>
      <c r="I37" s="291"/>
      <c r="J37" s="291"/>
      <c r="K37" s="289"/>
    </row>
    <row r="38" ht="15" customHeight="1">
      <c r="B38" s="292"/>
      <c r="C38" s="293"/>
      <c r="D38" s="291"/>
      <c r="E38" s="295" t="s">
        <v>115</v>
      </c>
      <c r="F38" s="291"/>
      <c r="G38" s="291" t="s">
        <v>772</v>
      </c>
      <c r="H38" s="291"/>
      <c r="I38" s="291"/>
      <c r="J38" s="291"/>
      <c r="K38" s="289"/>
    </row>
    <row r="39" ht="15" customHeight="1">
      <c r="B39" s="292"/>
      <c r="C39" s="293"/>
      <c r="D39" s="291"/>
      <c r="E39" s="295" t="s">
        <v>116</v>
      </c>
      <c r="F39" s="291"/>
      <c r="G39" s="291" t="s">
        <v>773</v>
      </c>
      <c r="H39" s="291"/>
      <c r="I39" s="291"/>
      <c r="J39" s="291"/>
      <c r="K39" s="289"/>
    </row>
    <row r="40" ht="15" customHeight="1">
      <c r="B40" s="292"/>
      <c r="C40" s="293"/>
      <c r="D40" s="291"/>
      <c r="E40" s="295" t="s">
        <v>774</v>
      </c>
      <c r="F40" s="291"/>
      <c r="G40" s="291" t="s">
        <v>775</v>
      </c>
      <c r="H40" s="291"/>
      <c r="I40" s="291"/>
      <c r="J40" s="291"/>
      <c r="K40" s="289"/>
    </row>
    <row r="41" ht="15" customHeight="1">
      <c r="B41" s="292"/>
      <c r="C41" s="293"/>
      <c r="D41" s="291"/>
      <c r="E41" s="295"/>
      <c r="F41" s="291"/>
      <c r="G41" s="291" t="s">
        <v>776</v>
      </c>
      <c r="H41" s="291"/>
      <c r="I41" s="291"/>
      <c r="J41" s="291"/>
      <c r="K41" s="289"/>
    </row>
    <row r="42" ht="15" customHeight="1">
      <c r="B42" s="292"/>
      <c r="C42" s="293"/>
      <c r="D42" s="291"/>
      <c r="E42" s="295" t="s">
        <v>777</v>
      </c>
      <c r="F42" s="291"/>
      <c r="G42" s="291" t="s">
        <v>778</v>
      </c>
      <c r="H42" s="291"/>
      <c r="I42" s="291"/>
      <c r="J42" s="291"/>
      <c r="K42" s="289"/>
    </row>
    <row r="43" ht="15" customHeight="1">
      <c r="B43" s="292"/>
      <c r="C43" s="293"/>
      <c r="D43" s="291"/>
      <c r="E43" s="295" t="s">
        <v>118</v>
      </c>
      <c r="F43" s="291"/>
      <c r="G43" s="291" t="s">
        <v>779</v>
      </c>
      <c r="H43" s="291"/>
      <c r="I43" s="291"/>
      <c r="J43" s="291"/>
      <c r="K43" s="289"/>
    </row>
    <row r="44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ht="15" customHeight="1">
      <c r="B45" s="292"/>
      <c r="C45" s="293"/>
      <c r="D45" s="291" t="s">
        <v>780</v>
      </c>
      <c r="E45" s="291"/>
      <c r="F45" s="291"/>
      <c r="G45" s="291"/>
      <c r="H45" s="291"/>
      <c r="I45" s="291"/>
      <c r="J45" s="291"/>
      <c r="K45" s="289"/>
    </row>
    <row r="46" ht="15" customHeight="1">
      <c r="B46" s="292"/>
      <c r="C46" s="293"/>
      <c r="D46" s="293"/>
      <c r="E46" s="291" t="s">
        <v>781</v>
      </c>
      <c r="F46" s="291"/>
      <c r="G46" s="291"/>
      <c r="H46" s="291"/>
      <c r="I46" s="291"/>
      <c r="J46" s="291"/>
      <c r="K46" s="289"/>
    </row>
    <row r="47" ht="15" customHeight="1">
      <c r="B47" s="292"/>
      <c r="C47" s="293"/>
      <c r="D47" s="293"/>
      <c r="E47" s="291" t="s">
        <v>782</v>
      </c>
      <c r="F47" s="291"/>
      <c r="G47" s="291"/>
      <c r="H47" s="291"/>
      <c r="I47" s="291"/>
      <c r="J47" s="291"/>
      <c r="K47" s="289"/>
    </row>
    <row r="48" ht="15" customHeight="1">
      <c r="B48" s="292"/>
      <c r="C48" s="293"/>
      <c r="D48" s="293"/>
      <c r="E48" s="291" t="s">
        <v>783</v>
      </c>
      <c r="F48" s="291"/>
      <c r="G48" s="291"/>
      <c r="H48" s="291"/>
      <c r="I48" s="291"/>
      <c r="J48" s="291"/>
      <c r="K48" s="289"/>
    </row>
    <row r="49" ht="15" customHeight="1">
      <c r="B49" s="292"/>
      <c r="C49" s="293"/>
      <c r="D49" s="291" t="s">
        <v>784</v>
      </c>
      <c r="E49" s="291"/>
      <c r="F49" s="291"/>
      <c r="G49" s="291"/>
      <c r="H49" s="291"/>
      <c r="I49" s="291"/>
      <c r="J49" s="291"/>
      <c r="K49" s="289"/>
    </row>
    <row r="50" ht="25.5" customHeight="1">
      <c r="B50" s="287"/>
      <c r="C50" s="288" t="s">
        <v>785</v>
      </c>
      <c r="D50" s="288"/>
      <c r="E50" s="288"/>
      <c r="F50" s="288"/>
      <c r="G50" s="288"/>
      <c r="H50" s="288"/>
      <c r="I50" s="288"/>
      <c r="J50" s="288"/>
      <c r="K50" s="289"/>
    </row>
    <row r="51" ht="5.25" customHeight="1">
      <c r="B51" s="287"/>
      <c r="C51" s="290"/>
      <c r="D51" s="290"/>
      <c r="E51" s="290"/>
      <c r="F51" s="290"/>
      <c r="G51" s="290"/>
      <c r="H51" s="290"/>
      <c r="I51" s="290"/>
      <c r="J51" s="290"/>
      <c r="K51" s="289"/>
    </row>
    <row r="52" ht="15" customHeight="1">
      <c r="B52" s="287"/>
      <c r="C52" s="291" t="s">
        <v>786</v>
      </c>
      <c r="D52" s="291"/>
      <c r="E52" s="291"/>
      <c r="F52" s="291"/>
      <c r="G52" s="291"/>
      <c r="H52" s="291"/>
      <c r="I52" s="291"/>
      <c r="J52" s="291"/>
      <c r="K52" s="289"/>
    </row>
    <row r="53" ht="15" customHeight="1">
      <c r="B53" s="287"/>
      <c r="C53" s="291" t="s">
        <v>787</v>
      </c>
      <c r="D53" s="291"/>
      <c r="E53" s="291"/>
      <c r="F53" s="291"/>
      <c r="G53" s="291"/>
      <c r="H53" s="291"/>
      <c r="I53" s="291"/>
      <c r="J53" s="291"/>
      <c r="K53" s="289"/>
    </row>
    <row r="54" ht="12.75" customHeight="1">
      <c r="B54" s="287"/>
      <c r="C54" s="291"/>
      <c r="D54" s="291"/>
      <c r="E54" s="291"/>
      <c r="F54" s="291"/>
      <c r="G54" s="291"/>
      <c r="H54" s="291"/>
      <c r="I54" s="291"/>
      <c r="J54" s="291"/>
      <c r="K54" s="289"/>
    </row>
    <row r="55" ht="15" customHeight="1">
      <c r="B55" s="287"/>
      <c r="C55" s="291" t="s">
        <v>788</v>
      </c>
      <c r="D55" s="291"/>
      <c r="E55" s="291"/>
      <c r="F55" s="291"/>
      <c r="G55" s="291"/>
      <c r="H55" s="291"/>
      <c r="I55" s="291"/>
      <c r="J55" s="291"/>
      <c r="K55" s="289"/>
    </row>
    <row r="56" ht="15" customHeight="1">
      <c r="B56" s="287"/>
      <c r="C56" s="293"/>
      <c r="D56" s="291" t="s">
        <v>789</v>
      </c>
      <c r="E56" s="291"/>
      <c r="F56" s="291"/>
      <c r="G56" s="291"/>
      <c r="H56" s="291"/>
      <c r="I56" s="291"/>
      <c r="J56" s="291"/>
      <c r="K56" s="289"/>
    </row>
    <row r="57" ht="15" customHeight="1">
      <c r="B57" s="287"/>
      <c r="C57" s="293"/>
      <c r="D57" s="291" t="s">
        <v>790</v>
      </c>
      <c r="E57" s="291"/>
      <c r="F57" s="291"/>
      <c r="G57" s="291"/>
      <c r="H57" s="291"/>
      <c r="I57" s="291"/>
      <c r="J57" s="291"/>
      <c r="K57" s="289"/>
    </row>
    <row r="58" ht="15" customHeight="1">
      <c r="B58" s="287"/>
      <c r="C58" s="293"/>
      <c r="D58" s="291" t="s">
        <v>791</v>
      </c>
      <c r="E58" s="291"/>
      <c r="F58" s="291"/>
      <c r="G58" s="291"/>
      <c r="H58" s="291"/>
      <c r="I58" s="291"/>
      <c r="J58" s="291"/>
      <c r="K58" s="289"/>
    </row>
    <row r="59" ht="15" customHeight="1">
      <c r="B59" s="287"/>
      <c r="C59" s="293"/>
      <c r="D59" s="291" t="s">
        <v>792</v>
      </c>
      <c r="E59" s="291"/>
      <c r="F59" s="291"/>
      <c r="G59" s="291"/>
      <c r="H59" s="291"/>
      <c r="I59" s="291"/>
      <c r="J59" s="291"/>
      <c r="K59" s="289"/>
    </row>
    <row r="60" ht="15" customHeight="1">
      <c r="B60" s="287"/>
      <c r="C60" s="293"/>
      <c r="D60" s="296" t="s">
        <v>793</v>
      </c>
      <c r="E60" s="296"/>
      <c r="F60" s="296"/>
      <c r="G60" s="296"/>
      <c r="H60" s="296"/>
      <c r="I60" s="296"/>
      <c r="J60" s="296"/>
      <c r="K60" s="289"/>
    </row>
    <row r="61" ht="15" customHeight="1">
      <c r="B61" s="287"/>
      <c r="C61" s="293"/>
      <c r="D61" s="291" t="s">
        <v>794</v>
      </c>
      <c r="E61" s="291"/>
      <c r="F61" s="291"/>
      <c r="G61" s="291"/>
      <c r="H61" s="291"/>
      <c r="I61" s="291"/>
      <c r="J61" s="291"/>
      <c r="K61" s="289"/>
    </row>
    <row r="62" ht="12.75" customHeight="1">
      <c r="B62" s="287"/>
      <c r="C62" s="293"/>
      <c r="D62" s="293"/>
      <c r="E62" s="297"/>
      <c r="F62" s="293"/>
      <c r="G62" s="293"/>
      <c r="H62" s="293"/>
      <c r="I62" s="293"/>
      <c r="J62" s="293"/>
      <c r="K62" s="289"/>
    </row>
    <row r="63" ht="15" customHeight="1">
      <c r="B63" s="287"/>
      <c r="C63" s="293"/>
      <c r="D63" s="291" t="s">
        <v>795</v>
      </c>
      <c r="E63" s="291"/>
      <c r="F63" s="291"/>
      <c r="G63" s="291"/>
      <c r="H63" s="291"/>
      <c r="I63" s="291"/>
      <c r="J63" s="291"/>
      <c r="K63" s="289"/>
    </row>
    <row r="64" ht="15" customHeight="1">
      <c r="B64" s="287"/>
      <c r="C64" s="293"/>
      <c r="D64" s="296" t="s">
        <v>796</v>
      </c>
      <c r="E64" s="296"/>
      <c r="F64" s="296"/>
      <c r="G64" s="296"/>
      <c r="H64" s="296"/>
      <c r="I64" s="296"/>
      <c r="J64" s="296"/>
      <c r="K64" s="289"/>
    </row>
    <row r="65" ht="15" customHeight="1">
      <c r="B65" s="287"/>
      <c r="C65" s="293"/>
      <c r="D65" s="291" t="s">
        <v>797</v>
      </c>
      <c r="E65" s="291"/>
      <c r="F65" s="291"/>
      <c r="G65" s="291"/>
      <c r="H65" s="291"/>
      <c r="I65" s="291"/>
      <c r="J65" s="291"/>
      <c r="K65" s="289"/>
    </row>
    <row r="66" ht="15" customHeight="1">
      <c r="B66" s="287"/>
      <c r="C66" s="293"/>
      <c r="D66" s="291" t="s">
        <v>798</v>
      </c>
      <c r="E66" s="291"/>
      <c r="F66" s="291"/>
      <c r="G66" s="291"/>
      <c r="H66" s="291"/>
      <c r="I66" s="291"/>
      <c r="J66" s="291"/>
      <c r="K66" s="289"/>
    </row>
    <row r="67" ht="15" customHeight="1">
      <c r="B67" s="287"/>
      <c r="C67" s="293"/>
      <c r="D67" s="291" t="s">
        <v>799</v>
      </c>
      <c r="E67" s="291"/>
      <c r="F67" s="291"/>
      <c r="G67" s="291"/>
      <c r="H67" s="291"/>
      <c r="I67" s="291"/>
      <c r="J67" s="291"/>
      <c r="K67" s="289"/>
    </row>
    <row r="68" ht="15" customHeight="1">
      <c r="B68" s="287"/>
      <c r="C68" s="293"/>
      <c r="D68" s="291" t="s">
        <v>800</v>
      </c>
      <c r="E68" s="291"/>
      <c r="F68" s="291"/>
      <c r="G68" s="291"/>
      <c r="H68" s="291"/>
      <c r="I68" s="291"/>
      <c r="J68" s="291"/>
      <c r="K68" s="289"/>
    </row>
    <row r="69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ht="45" customHeight="1">
      <c r="B73" s="306"/>
      <c r="C73" s="307" t="s">
        <v>95</v>
      </c>
      <c r="D73" s="307"/>
      <c r="E73" s="307"/>
      <c r="F73" s="307"/>
      <c r="G73" s="307"/>
      <c r="H73" s="307"/>
      <c r="I73" s="307"/>
      <c r="J73" s="307"/>
      <c r="K73" s="308"/>
    </row>
    <row r="74" ht="17.25" customHeight="1">
      <c r="B74" s="306"/>
      <c r="C74" s="309" t="s">
        <v>801</v>
      </c>
      <c r="D74" s="309"/>
      <c r="E74" s="309"/>
      <c r="F74" s="309" t="s">
        <v>802</v>
      </c>
      <c r="G74" s="310"/>
      <c r="H74" s="309" t="s">
        <v>114</v>
      </c>
      <c r="I74" s="309" t="s">
        <v>60</v>
      </c>
      <c r="J74" s="309" t="s">
        <v>803</v>
      </c>
      <c r="K74" s="308"/>
    </row>
    <row r="75" ht="17.25" customHeight="1">
      <c r="B75" s="306"/>
      <c r="C75" s="311" t="s">
        <v>804</v>
      </c>
      <c r="D75" s="311"/>
      <c r="E75" s="311"/>
      <c r="F75" s="312" t="s">
        <v>805</v>
      </c>
      <c r="G75" s="313"/>
      <c r="H75" s="311"/>
      <c r="I75" s="311"/>
      <c r="J75" s="311" t="s">
        <v>806</v>
      </c>
      <c r="K75" s="308"/>
    </row>
    <row r="76" ht="5.25" customHeight="1">
      <c r="B76" s="306"/>
      <c r="C76" s="314"/>
      <c r="D76" s="314"/>
      <c r="E76" s="314"/>
      <c r="F76" s="314"/>
      <c r="G76" s="315"/>
      <c r="H76" s="314"/>
      <c r="I76" s="314"/>
      <c r="J76" s="314"/>
      <c r="K76" s="308"/>
    </row>
    <row r="77" ht="15" customHeight="1">
      <c r="B77" s="306"/>
      <c r="C77" s="295" t="s">
        <v>56</v>
      </c>
      <c r="D77" s="314"/>
      <c r="E77" s="314"/>
      <c r="F77" s="316" t="s">
        <v>807</v>
      </c>
      <c r="G77" s="315"/>
      <c r="H77" s="295" t="s">
        <v>808</v>
      </c>
      <c r="I77" s="295" t="s">
        <v>809</v>
      </c>
      <c r="J77" s="295">
        <v>20</v>
      </c>
      <c r="K77" s="308"/>
    </row>
    <row r="78" ht="15" customHeight="1">
      <c r="B78" s="306"/>
      <c r="C78" s="295" t="s">
        <v>810</v>
      </c>
      <c r="D78" s="295"/>
      <c r="E78" s="295"/>
      <c r="F78" s="316" t="s">
        <v>807</v>
      </c>
      <c r="G78" s="315"/>
      <c r="H78" s="295" t="s">
        <v>811</v>
      </c>
      <c r="I78" s="295" t="s">
        <v>809</v>
      </c>
      <c r="J78" s="295">
        <v>120</v>
      </c>
      <c r="K78" s="308"/>
    </row>
    <row r="79" ht="15" customHeight="1">
      <c r="B79" s="317"/>
      <c r="C79" s="295" t="s">
        <v>812</v>
      </c>
      <c r="D79" s="295"/>
      <c r="E79" s="295"/>
      <c r="F79" s="316" t="s">
        <v>813</v>
      </c>
      <c r="G79" s="315"/>
      <c r="H79" s="295" t="s">
        <v>814</v>
      </c>
      <c r="I79" s="295" t="s">
        <v>809</v>
      </c>
      <c r="J79" s="295">
        <v>50</v>
      </c>
      <c r="K79" s="308"/>
    </row>
    <row r="80" ht="15" customHeight="1">
      <c r="B80" s="317"/>
      <c r="C80" s="295" t="s">
        <v>815</v>
      </c>
      <c r="D80" s="295"/>
      <c r="E80" s="295"/>
      <c r="F80" s="316" t="s">
        <v>807</v>
      </c>
      <c r="G80" s="315"/>
      <c r="H80" s="295" t="s">
        <v>816</v>
      </c>
      <c r="I80" s="295" t="s">
        <v>817</v>
      </c>
      <c r="J80" s="295"/>
      <c r="K80" s="308"/>
    </row>
    <row r="81" ht="15" customHeight="1">
      <c r="B81" s="317"/>
      <c r="C81" s="318" t="s">
        <v>818</v>
      </c>
      <c r="D81" s="318"/>
      <c r="E81" s="318"/>
      <c r="F81" s="319" t="s">
        <v>813</v>
      </c>
      <c r="G81" s="318"/>
      <c r="H81" s="318" t="s">
        <v>819</v>
      </c>
      <c r="I81" s="318" t="s">
        <v>809</v>
      </c>
      <c r="J81" s="318">
        <v>15</v>
      </c>
      <c r="K81" s="308"/>
    </row>
    <row r="82" ht="15" customHeight="1">
      <c r="B82" s="317"/>
      <c r="C82" s="318" t="s">
        <v>820</v>
      </c>
      <c r="D82" s="318"/>
      <c r="E82" s="318"/>
      <c r="F82" s="319" t="s">
        <v>813</v>
      </c>
      <c r="G82" s="318"/>
      <c r="H82" s="318" t="s">
        <v>821</v>
      </c>
      <c r="I82" s="318" t="s">
        <v>809</v>
      </c>
      <c r="J82" s="318">
        <v>15</v>
      </c>
      <c r="K82" s="308"/>
    </row>
    <row r="83" ht="15" customHeight="1">
      <c r="B83" s="317"/>
      <c r="C83" s="318" t="s">
        <v>822</v>
      </c>
      <c r="D83" s="318"/>
      <c r="E83" s="318"/>
      <c r="F83" s="319" t="s">
        <v>813</v>
      </c>
      <c r="G83" s="318"/>
      <c r="H83" s="318" t="s">
        <v>823</v>
      </c>
      <c r="I83" s="318" t="s">
        <v>809</v>
      </c>
      <c r="J83" s="318">
        <v>20</v>
      </c>
      <c r="K83" s="308"/>
    </row>
    <row r="84" ht="15" customHeight="1">
      <c r="B84" s="317"/>
      <c r="C84" s="318" t="s">
        <v>824</v>
      </c>
      <c r="D84" s="318"/>
      <c r="E84" s="318"/>
      <c r="F84" s="319" t="s">
        <v>813</v>
      </c>
      <c r="G84" s="318"/>
      <c r="H84" s="318" t="s">
        <v>825</v>
      </c>
      <c r="I84" s="318" t="s">
        <v>809</v>
      </c>
      <c r="J84" s="318">
        <v>20</v>
      </c>
      <c r="K84" s="308"/>
    </row>
    <row r="85" ht="15" customHeight="1">
      <c r="B85" s="317"/>
      <c r="C85" s="295" t="s">
        <v>826</v>
      </c>
      <c r="D85" s="295"/>
      <c r="E85" s="295"/>
      <c r="F85" s="316" t="s">
        <v>813</v>
      </c>
      <c r="G85" s="315"/>
      <c r="H85" s="295" t="s">
        <v>827</v>
      </c>
      <c r="I85" s="295" t="s">
        <v>809</v>
      </c>
      <c r="J85" s="295">
        <v>50</v>
      </c>
      <c r="K85" s="308"/>
    </row>
    <row r="86" ht="15" customHeight="1">
      <c r="B86" s="317"/>
      <c r="C86" s="295" t="s">
        <v>828</v>
      </c>
      <c r="D86" s="295"/>
      <c r="E86" s="295"/>
      <c r="F86" s="316" t="s">
        <v>813</v>
      </c>
      <c r="G86" s="315"/>
      <c r="H86" s="295" t="s">
        <v>829</v>
      </c>
      <c r="I86" s="295" t="s">
        <v>809</v>
      </c>
      <c r="J86" s="295">
        <v>20</v>
      </c>
      <c r="K86" s="308"/>
    </row>
    <row r="87" ht="15" customHeight="1">
      <c r="B87" s="317"/>
      <c r="C87" s="295" t="s">
        <v>830</v>
      </c>
      <c r="D87" s="295"/>
      <c r="E87" s="295"/>
      <c r="F87" s="316" t="s">
        <v>813</v>
      </c>
      <c r="G87" s="315"/>
      <c r="H87" s="295" t="s">
        <v>831</v>
      </c>
      <c r="I87" s="295" t="s">
        <v>809</v>
      </c>
      <c r="J87" s="295">
        <v>20</v>
      </c>
      <c r="K87" s="308"/>
    </row>
    <row r="88" ht="15" customHeight="1">
      <c r="B88" s="317"/>
      <c r="C88" s="295" t="s">
        <v>832</v>
      </c>
      <c r="D88" s="295"/>
      <c r="E88" s="295"/>
      <c r="F88" s="316" t="s">
        <v>813</v>
      </c>
      <c r="G88" s="315"/>
      <c r="H88" s="295" t="s">
        <v>833</v>
      </c>
      <c r="I88" s="295" t="s">
        <v>809</v>
      </c>
      <c r="J88" s="295">
        <v>50</v>
      </c>
      <c r="K88" s="308"/>
    </row>
    <row r="89" ht="15" customHeight="1">
      <c r="B89" s="317"/>
      <c r="C89" s="295" t="s">
        <v>834</v>
      </c>
      <c r="D89" s="295"/>
      <c r="E89" s="295"/>
      <c r="F89" s="316" t="s">
        <v>813</v>
      </c>
      <c r="G89" s="315"/>
      <c r="H89" s="295" t="s">
        <v>834</v>
      </c>
      <c r="I89" s="295" t="s">
        <v>809</v>
      </c>
      <c r="J89" s="295">
        <v>50</v>
      </c>
      <c r="K89" s="308"/>
    </row>
    <row r="90" ht="15" customHeight="1">
      <c r="B90" s="317"/>
      <c r="C90" s="295" t="s">
        <v>119</v>
      </c>
      <c r="D90" s="295"/>
      <c r="E90" s="295"/>
      <c r="F90" s="316" t="s">
        <v>813</v>
      </c>
      <c r="G90" s="315"/>
      <c r="H90" s="295" t="s">
        <v>835</v>
      </c>
      <c r="I90" s="295" t="s">
        <v>809</v>
      </c>
      <c r="J90" s="295">
        <v>255</v>
      </c>
      <c r="K90" s="308"/>
    </row>
    <row r="91" ht="15" customHeight="1">
      <c r="B91" s="317"/>
      <c r="C91" s="295" t="s">
        <v>836</v>
      </c>
      <c r="D91" s="295"/>
      <c r="E91" s="295"/>
      <c r="F91" s="316" t="s">
        <v>807</v>
      </c>
      <c r="G91" s="315"/>
      <c r="H91" s="295" t="s">
        <v>837</v>
      </c>
      <c r="I91" s="295" t="s">
        <v>838</v>
      </c>
      <c r="J91" s="295"/>
      <c r="K91" s="308"/>
    </row>
    <row r="92" ht="15" customHeight="1">
      <c r="B92" s="317"/>
      <c r="C92" s="295" t="s">
        <v>839</v>
      </c>
      <c r="D92" s="295"/>
      <c r="E92" s="295"/>
      <c r="F92" s="316" t="s">
        <v>807</v>
      </c>
      <c r="G92" s="315"/>
      <c r="H92" s="295" t="s">
        <v>840</v>
      </c>
      <c r="I92" s="295" t="s">
        <v>841</v>
      </c>
      <c r="J92" s="295"/>
      <c r="K92" s="308"/>
    </row>
    <row r="93" ht="15" customHeight="1">
      <c r="B93" s="317"/>
      <c r="C93" s="295" t="s">
        <v>842</v>
      </c>
      <c r="D93" s="295"/>
      <c r="E93" s="295"/>
      <c r="F93" s="316" t="s">
        <v>807</v>
      </c>
      <c r="G93" s="315"/>
      <c r="H93" s="295" t="s">
        <v>842</v>
      </c>
      <c r="I93" s="295" t="s">
        <v>841</v>
      </c>
      <c r="J93" s="295"/>
      <c r="K93" s="308"/>
    </row>
    <row r="94" ht="15" customHeight="1">
      <c r="B94" s="317"/>
      <c r="C94" s="295" t="s">
        <v>41</v>
      </c>
      <c r="D94" s="295"/>
      <c r="E94" s="295"/>
      <c r="F94" s="316" t="s">
        <v>807</v>
      </c>
      <c r="G94" s="315"/>
      <c r="H94" s="295" t="s">
        <v>843</v>
      </c>
      <c r="I94" s="295" t="s">
        <v>841</v>
      </c>
      <c r="J94" s="295"/>
      <c r="K94" s="308"/>
    </row>
    <row r="95" ht="15" customHeight="1">
      <c r="B95" s="317"/>
      <c r="C95" s="295" t="s">
        <v>51</v>
      </c>
      <c r="D95" s="295"/>
      <c r="E95" s="295"/>
      <c r="F95" s="316" t="s">
        <v>807</v>
      </c>
      <c r="G95" s="315"/>
      <c r="H95" s="295" t="s">
        <v>844</v>
      </c>
      <c r="I95" s="295" t="s">
        <v>841</v>
      </c>
      <c r="J95" s="295"/>
      <c r="K95" s="308"/>
    </row>
    <row r="96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ht="45" customHeight="1">
      <c r="B100" s="306"/>
      <c r="C100" s="307" t="s">
        <v>845</v>
      </c>
      <c r="D100" s="307"/>
      <c r="E100" s="307"/>
      <c r="F100" s="307"/>
      <c r="G100" s="307"/>
      <c r="H100" s="307"/>
      <c r="I100" s="307"/>
      <c r="J100" s="307"/>
      <c r="K100" s="308"/>
    </row>
    <row r="101" ht="17.25" customHeight="1">
      <c r="B101" s="306"/>
      <c r="C101" s="309" t="s">
        <v>801</v>
      </c>
      <c r="D101" s="309"/>
      <c r="E101" s="309"/>
      <c r="F101" s="309" t="s">
        <v>802</v>
      </c>
      <c r="G101" s="310"/>
      <c r="H101" s="309" t="s">
        <v>114</v>
      </c>
      <c r="I101" s="309" t="s">
        <v>60</v>
      </c>
      <c r="J101" s="309" t="s">
        <v>803</v>
      </c>
      <c r="K101" s="308"/>
    </row>
    <row r="102" ht="17.25" customHeight="1">
      <c r="B102" s="306"/>
      <c r="C102" s="311" t="s">
        <v>804</v>
      </c>
      <c r="D102" s="311"/>
      <c r="E102" s="311"/>
      <c r="F102" s="312" t="s">
        <v>805</v>
      </c>
      <c r="G102" s="313"/>
      <c r="H102" s="311"/>
      <c r="I102" s="311"/>
      <c r="J102" s="311" t="s">
        <v>806</v>
      </c>
      <c r="K102" s="308"/>
    </row>
    <row r="103" ht="5.25" customHeight="1">
      <c r="B103" s="306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ht="15" customHeight="1">
      <c r="B104" s="306"/>
      <c r="C104" s="295" t="s">
        <v>56</v>
      </c>
      <c r="D104" s="314"/>
      <c r="E104" s="314"/>
      <c r="F104" s="316" t="s">
        <v>807</v>
      </c>
      <c r="G104" s="325"/>
      <c r="H104" s="295" t="s">
        <v>846</v>
      </c>
      <c r="I104" s="295" t="s">
        <v>809</v>
      </c>
      <c r="J104" s="295">
        <v>20</v>
      </c>
      <c r="K104" s="308"/>
    </row>
    <row r="105" ht="15" customHeight="1">
      <c r="B105" s="306"/>
      <c r="C105" s="295" t="s">
        <v>810</v>
      </c>
      <c r="D105" s="295"/>
      <c r="E105" s="295"/>
      <c r="F105" s="316" t="s">
        <v>807</v>
      </c>
      <c r="G105" s="295"/>
      <c r="H105" s="295" t="s">
        <v>846</v>
      </c>
      <c r="I105" s="295" t="s">
        <v>809</v>
      </c>
      <c r="J105" s="295">
        <v>120</v>
      </c>
      <c r="K105" s="308"/>
    </row>
    <row r="106" ht="15" customHeight="1">
      <c r="B106" s="317"/>
      <c r="C106" s="295" t="s">
        <v>812</v>
      </c>
      <c r="D106" s="295"/>
      <c r="E106" s="295"/>
      <c r="F106" s="316" t="s">
        <v>813</v>
      </c>
      <c r="G106" s="295"/>
      <c r="H106" s="295" t="s">
        <v>846</v>
      </c>
      <c r="I106" s="295" t="s">
        <v>809</v>
      </c>
      <c r="J106" s="295">
        <v>50</v>
      </c>
      <c r="K106" s="308"/>
    </row>
    <row r="107" ht="15" customHeight="1">
      <c r="B107" s="317"/>
      <c r="C107" s="295" t="s">
        <v>815</v>
      </c>
      <c r="D107" s="295"/>
      <c r="E107" s="295"/>
      <c r="F107" s="316" t="s">
        <v>807</v>
      </c>
      <c r="G107" s="295"/>
      <c r="H107" s="295" t="s">
        <v>846</v>
      </c>
      <c r="I107" s="295" t="s">
        <v>817</v>
      </c>
      <c r="J107" s="295"/>
      <c r="K107" s="308"/>
    </row>
    <row r="108" ht="15" customHeight="1">
      <c r="B108" s="317"/>
      <c r="C108" s="295" t="s">
        <v>826</v>
      </c>
      <c r="D108" s="295"/>
      <c r="E108" s="295"/>
      <c r="F108" s="316" t="s">
        <v>813</v>
      </c>
      <c r="G108" s="295"/>
      <c r="H108" s="295" t="s">
        <v>846</v>
      </c>
      <c r="I108" s="295" t="s">
        <v>809</v>
      </c>
      <c r="J108" s="295">
        <v>50</v>
      </c>
      <c r="K108" s="308"/>
    </row>
    <row r="109" ht="15" customHeight="1">
      <c r="B109" s="317"/>
      <c r="C109" s="295" t="s">
        <v>834</v>
      </c>
      <c r="D109" s="295"/>
      <c r="E109" s="295"/>
      <c r="F109" s="316" t="s">
        <v>813</v>
      </c>
      <c r="G109" s="295"/>
      <c r="H109" s="295" t="s">
        <v>846</v>
      </c>
      <c r="I109" s="295" t="s">
        <v>809</v>
      </c>
      <c r="J109" s="295">
        <v>50</v>
      </c>
      <c r="K109" s="308"/>
    </row>
    <row r="110" ht="15" customHeight="1">
      <c r="B110" s="317"/>
      <c r="C110" s="295" t="s">
        <v>832</v>
      </c>
      <c r="D110" s="295"/>
      <c r="E110" s="295"/>
      <c r="F110" s="316" t="s">
        <v>813</v>
      </c>
      <c r="G110" s="295"/>
      <c r="H110" s="295" t="s">
        <v>846</v>
      </c>
      <c r="I110" s="295" t="s">
        <v>809</v>
      </c>
      <c r="J110" s="295">
        <v>50</v>
      </c>
      <c r="K110" s="308"/>
    </row>
    <row r="111" ht="15" customHeight="1">
      <c r="B111" s="317"/>
      <c r="C111" s="295" t="s">
        <v>56</v>
      </c>
      <c r="D111" s="295"/>
      <c r="E111" s="295"/>
      <c r="F111" s="316" t="s">
        <v>807</v>
      </c>
      <c r="G111" s="295"/>
      <c r="H111" s="295" t="s">
        <v>847</v>
      </c>
      <c r="I111" s="295" t="s">
        <v>809</v>
      </c>
      <c r="J111" s="295">
        <v>20</v>
      </c>
      <c r="K111" s="308"/>
    </row>
    <row r="112" ht="15" customHeight="1">
      <c r="B112" s="317"/>
      <c r="C112" s="295" t="s">
        <v>848</v>
      </c>
      <c r="D112" s="295"/>
      <c r="E112" s="295"/>
      <c r="F112" s="316" t="s">
        <v>807</v>
      </c>
      <c r="G112" s="295"/>
      <c r="H112" s="295" t="s">
        <v>849</v>
      </c>
      <c r="I112" s="295" t="s">
        <v>809</v>
      </c>
      <c r="J112" s="295">
        <v>120</v>
      </c>
      <c r="K112" s="308"/>
    </row>
    <row r="113" ht="15" customHeight="1">
      <c r="B113" s="317"/>
      <c r="C113" s="295" t="s">
        <v>41</v>
      </c>
      <c r="D113" s="295"/>
      <c r="E113" s="295"/>
      <c r="F113" s="316" t="s">
        <v>807</v>
      </c>
      <c r="G113" s="295"/>
      <c r="H113" s="295" t="s">
        <v>850</v>
      </c>
      <c r="I113" s="295" t="s">
        <v>841</v>
      </c>
      <c r="J113" s="295"/>
      <c r="K113" s="308"/>
    </row>
    <row r="114" ht="15" customHeight="1">
      <c r="B114" s="317"/>
      <c r="C114" s="295" t="s">
        <v>51</v>
      </c>
      <c r="D114" s="295"/>
      <c r="E114" s="295"/>
      <c r="F114" s="316" t="s">
        <v>807</v>
      </c>
      <c r="G114" s="295"/>
      <c r="H114" s="295" t="s">
        <v>851</v>
      </c>
      <c r="I114" s="295" t="s">
        <v>841</v>
      </c>
      <c r="J114" s="295"/>
      <c r="K114" s="308"/>
    </row>
    <row r="115" ht="15" customHeight="1">
      <c r="B115" s="317"/>
      <c r="C115" s="295" t="s">
        <v>60</v>
      </c>
      <c r="D115" s="295"/>
      <c r="E115" s="295"/>
      <c r="F115" s="316" t="s">
        <v>807</v>
      </c>
      <c r="G115" s="295"/>
      <c r="H115" s="295" t="s">
        <v>852</v>
      </c>
      <c r="I115" s="295" t="s">
        <v>853</v>
      </c>
      <c r="J115" s="295"/>
      <c r="K115" s="308"/>
    </row>
    <row r="116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ht="18.75" customHeight="1">
      <c r="B117" s="327"/>
      <c r="C117" s="291"/>
      <c r="D117" s="291"/>
      <c r="E117" s="291"/>
      <c r="F117" s="328"/>
      <c r="G117" s="291"/>
      <c r="H117" s="291"/>
      <c r="I117" s="291"/>
      <c r="J117" s="291"/>
      <c r="K117" s="327"/>
    </row>
    <row r="118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ht="45" customHeight="1">
      <c r="B120" s="332"/>
      <c r="C120" s="285" t="s">
        <v>854</v>
      </c>
      <c r="D120" s="285"/>
      <c r="E120" s="285"/>
      <c r="F120" s="285"/>
      <c r="G120" s="285"/>
      <c r="H120" s="285"/>
      <c r="I120" s="285"/>
      <c r="J120" s="285"/>
      <c r="K120" s="333"/>
    </row>
    <row r="121" ht="17.25" customHeight="1">
      <c r="B121" s="334"/>
      <c r="C121" s="309" t="s">
        <v>801</v>
      </c>
      <c r="D121" s="309"/>
      <c r="E121" s="309"/>
      <c r="F121" s="309" t="s">
        <v>802</v>
      </c>
      <c r="G121" s="310"/>
      <c r="H121" s="309" t="s">
        <v>114</v>
      </c>
      <c r="I121" s="309" t="s">
        <v>60</v>
      </c>
      <c r="J121" s="309" t="s">
        <v>803</v>
      </c>
      <c r="K121" s="335"/>
    </row>
    <row r="122" ht="17.25" customHeight="1">
      <c r="B122" s="334"/>
      <c r="C122" s="311" t="s">
        <v>804</v>
      </c>
      <c r="D122" s="311"/>
      <c r="E122" s="311"/>
      <c r="F122" s="312" t="s">
        <v>805</v>
      </c>
      <c r="G122" s="313"/>
      <c r="H122" s="311"/>
      <c r="I122" s="311"/>
      <c r="J122" s="311" t="s">
        <v>806</v>
      </c>
      <c r="K122" s="335"/>
    </row>
    <row r="123" ht="5.25" customHeight="1">
      <c r="B123" s="336"/>
      <c r="C123" s="314"/>
      <c r="D123" s="314"/>
      <c r="E123" s="314"/>
      <c r="F123" s="314"/>
      <c r="G123" s="295"/>
      <c r="H123" s="314"/>
      <c r="I123" s="314"/>
      <c r="J123" s="314"/>
      <c r="K123" s="337"/>
    </row>
    <row r="124" ht="15" customHeight="1">
      <c r="B124" s="336"/>
      <c r="C124" s="295" t="s">
        <v>810</v>
      </c>
      <c r="D124" s="314"/>
      <c r="E124" s="314"/>
      <c r="F124" s="316" t="s">
        <v>807</v>
      </c>
      <c r="G124" s="295"/>
      <c r="H124" s="295" t="s">
        <v>846</v>
      </c>
      <c r="I124" s="295" t="s">
        <v>809</v>
      </c>
      <c r="J124" s="295">
        <v>120</v>
      </c>
      <c r="K124" s="338"/>
    </row>
    <row r="125" ht="15" customHeight="1">
      <c r="B125" s="336"/>
      <c r="C125" s="295" t="s">
        <v>855</v>
      </c>
      <c r="D125" s="295"/>
      <c r="E125" s="295"/>
      <c r="F125" s="316" t="s">
        <v>807</v>
      </c>
      <c r="G125" s="295"/>
      <c r="H125" s="295" t="s">
        <v>856</v>
      </c>
      <c r="I125" s="295" t="s">
        <v>809</v>
      </c>
      <c r="J125" s="295" t="s">
        <v>857</v>
      </c>
      <c r="K125" s="338"/>
    </row>
    <row r="126" ht="15" customHeight="1">
      <c r="B126" s="336"/>
      <c r="C126" s="295" t="s">
        <v>756</v>
      </c>
      <c r="D126" s="295"/>
      <c r="E126" s="295"/>
      <c r="F126" s="316" t="s">
        <v>807</v>
      </c>
      <c r="G126" s="295"/>
      <c r="H126" s="295" t="s">
        <v>858</v>
      </c>
      <c r="I126" s="295" t="s">
        <v>809</v>
      </c>
      <c r="J126" s="295" t="s">
        <v>857</v>
      </c>
      <c r="K126" s="338"/>
    </row>
    <row r="127" ht="15" customHeight="1">
      <c r="B127" s="336"/>
      <c r="C127" s="295" t="s">
        <v>818</v>
      </c>
      <c r="D127" s="295"/>
      <c r="E127" s="295"/>
      <c r="F127" s="316" t="s">
        <v>813</v>
      </c>
      <c r="G127" s="295"/>
      <c r="H127" s="295" t="s">
        <v>819</v>
      </c>
      <c r="I127" s="295" t="s">
        <v>809</v>
      </c>
      <c r="J127" s="295">
        <v>15</v>
      </c>
      <c r="K127" s="338"/>
    </row>
    <row r="128" ht="15" customHeight="1">
      <c r="B128" s="336"/>
      <c r="C128" s="318" t="s">
        <v>820</v>
      </c>
      <c r="D128" s="318"/>
      <c r="E128" s="318"/>
      <c r="F128" s="319" t="s">
        <v>813</v>
      </c>
      <c r="G128" s="318"/>
      <c r="H128" s="318" t="s">
        <v>821</v>
      </c>
      <c r="I128" s="318" t="s">
        <v>809</v>
      </c>
      <c r="J128" s="318">
        <v>15</v>
      </c>
      <c r="K128" s="338"/>
    </row>
    <row r="129" ht="15" customHeight="1">
      <c r="B129" s="336"/>
      <c r="C129" s="318" t="s">
        <v>822</v>
      </c>
      <c r="D129" s="318"/>
      <c r="E129" s="318"/>
      <c r="F129" s="319" t="s">
        <v>813</v>
      </c>
      <c r="G129" s="318"/>
      <c r="H129" s="318" t="s">
        <v>823</v>
      </c>
      <c r="I129" s="318" t="s">
        <v>809</v>
      </c>
      <c r="J129" s="318">
        <v>20</v>
      </c>
      <c r="K129" s="338"/>
    </row>
    <row r="130" ht="15" customHeight="1">
      <c r="B130" s="336"/>
      <c r="C130" s="318" t="s">
        <v>824</v>
      </c>
      <c r="D130" s="318"/>
      <c r="E130" s="318"/>
      <c r="F130" s="319" t="s">
        <v>813</v>
      </c>
      <c r="G130" s="318"/>
      <c r="H130" s="318" t="s">
        <v>825</v>
      </c>
      <c r="I130" s="318" t="s">
        <v>809</v>
      </c>
      <c r="J130" s="318">
        <v>20</v>
      </c>
      <c r="K130" s="338"/>
    </row>
    <row r="131" ht="15" customHeight="1">
      <c r="B131" s="336"/>
      <c r="C131" s="295" t="s">
        <v>812</v>
      </c>
      <c r="D131" s="295"/>
      <c r="E131" s="295"/>
      <c r="F131" s="316" t="s">
        <v>813</v>
      </c>
      <c r="G131" s="295"/>
      <c r="H131" s="295" t="s">
        <v>846</v>
      </c>
      <c r="I131" s="295" t="s">
        <v>809</v>
      </c>
      <c r="J131" s="295">
        <v>50</v>
      </c>
      <c r="K131" s="338"/>
    </row>
    <row r="132" ht="15" customHeight="1">
      <c r="B132" s="336"/>
      <c r="C132" s="295" t="s">
        <v>826</v>
      </c>
      <c r="D132" s="295"/>
      <c r="E132" s="295"/>
      <c r="F132" s="316" t="s">
        <v>813</v>
      </c>
      <c r="G132" s="295"/>
      <c r="H132" s="295" t="s">
        <v>846</v>
      </c>
      <c r="I132" s="295" t="s">
        <v>809</v>
      </c>
      <c r="J132" s="295">
        <v>50</v>
      </c>
      <c r="K132" s="338"/>
    </row>
    <row r="133" ht="15" customHeight="1">
      <c r="B133" s="336"/>
      <c r="C133" s="295" t="s">
        <v>832</v>
      </c>
      <c r="D133" s="295"/>
      <c r="E133" s="295"/>
      <c r="F133" s="316" t="s">
        <v>813</v>
      </c>
      <c r="G133" s="295"/>
      <c r="H133" s="295" t="s">
        <v>846</v>
      </c>
      <c r="I133" s="295" t="s">
        <v>809</v>
      </c>
      <c r="J133" s="295">
        <v>50</v>
      </c>
      <c r="K133" s="338"/>
    </row>
    <row r="134" ht="15" customHeight="1">
      <c r="B134" s="336"/>
      <c r="C134" s="295" t="s">
        <v>834</v>
      </c>
      <c r="D134" s="295"/>
      <c r="E134" s="295"/>
      <c r="F134" s="316" t="s">
        <v>813</v>
      </c>
      <c r="G134" s="295"/>
      <c r="H134" s="295" t="s">
        <v>846</v>
      </c>
      <c r="I134" s="295" t="s">
        <v>809</v>
      </c>
      <c r="J134" s="295">
        <v>50</v>
      </c>
      <c r="K134" s="338"/>
    </row>
    <row r="135" ht="15" customHeight="1">
      <c r="B135" s="336"/>
      <c r="C135" s="295" t="s">
        <v>119</v>
      </c>
      <c r="D135" s="295"/>
      <c r="E135" s="295"/>
      <c r="F135" s="316" t="s">
        <v>813</v>
      </c>
      <c r="G135" s="295"/>
      <c r="H135" s="295" t="s">
        <v>859</v>
      </c>
      <c r="I135" s="295" t="s">
        <v>809</v>
      </c>
      <c r="J135" s="295">
        <v>255</v>
      </c>
      <c r="K135" s="338"/>
    </row>
    <row r="136" ht="15" customHeight="1">
      <c r="B136" s="336"/>
      <c r="C136" s="295" t="s">
        <v>836</v>
      </c>
      <c r="D136" s="295"/>
      <c r="E136" s="295"/>
      <c r="F136" s="316" t="s">
        <v>807</v>
      </c>
      <c r="G136" s="295"/>
      <c r="H136" s="295" t="s">
        <v>860</v>
      </c>
      <c r="I136" s="295" t="s">
        <v>838</v>
      </c>
      <c r="J136" s="295"/>
      <c r="K136" s="338"/>
    </row>
    <row r="137" ht="15" customHeight="1">
      <c r="B137" s="336"/>
      <c r="C137" s="295" t="s">
        <v>839</v>
      </c>
      <c r="D137" s="295"/>
      <c r="E137" s="295"/>
      <c r="F137" s="316" t="s">
        <v>807</v>
      </c>
      <c r="G137" s="295"/>
      <c r="H137" s="295" t="s">
        <v>861</v>
      </c>
      <c r="I137" s="295" t="s">
        <v>841</v>
      </c>
      <c r="J137" s="295"/>
      <c r="K137" s="338"/>
    </row>
    <row r="138" ht="15" customHeight="1">
      <c r="B138" s="336"/>
      <c r="C138" s="295" t="s">
        <v>842</v>
      </c>
      <c r="D138" s="295"/>
      <c r="E138" s="295"/>
      <c r="F138" s="316" t="s">
        <v>807</v>
      </c>
      <c r="G138" s="295"/>
      <c r="H138" s="295" t="s">
        <v>842</v>
      </c>
      <c r="I138" s="295" t="s">
        <v>841</v>
      </c>
      <c r="J138" s="295"/>
      <c r="K138" s="338"/>
    </row>
    <row r="139" ht="15" customHeight="1">
      <c r="B139" s="336"/>
      <c r="C139" s="295" t="s">
        <v>41</v>
      </c>
      <c r="D139" s="295"/>
      <c r="E139" s="295"/>
      <c r="F139" s="316" t="s">
        <v>807</v>
      </c>
      <c r="G139" s="295"/>
      <c r="H139" s="295" t="s">
        <v>862</v>
      </c>
      <c r="I139" s="295" t="s">
        <v>841</v>
      </c>
      <c r="J139" s="295"/>
      <c r="K139" s="338"/>
    </row>
    <row r="140" ht="15" customHeight="1">
      <c r="B140" s="336"/>
      <c r="C140" s="295" t="s">
        <v>863</v>
      </c>
      <c r="D140" s="295"/>
      <c r="E140" s="295"/>
      <c r="F140" s="316" t="s">
        <v>807</v>
      </c>
      <c r="G140" s="295"/>
      <c r="H140" s="295" t="s">
        <v>864</v>
      </c>
      <c r="I140" s="295" t="s">
        <v>841</v>
      </c>
      <c r="J140" s="295"/>
      <c r="K140" s="338"/>
    </row>
    <row r="14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ht="18.75" customHeight="1">
      <c r="B142" s="291"/>
      <c r="C142" s="291"/>
      <c r="D142" s="291"/>
      <c r="E142" s="291"/>
      <c r="F142" s="328"/>
      <c r="G142" s="291"/>
      <c r="H142" s="291"/>
      <c r="I142" s="291"/>
      <c r="J142" s="291"/>
      <c r="K142" s="291"/>
    </row>
    <row r="143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ht="45" customHeight="1">
      <c r="B145" s="306"/>
      <c r="C145" s="307" t="s">
        <v>865</v>
      </c>
      <c r="D145" s="307"/>
      <c r="E145" s="307"/>
      <c r="F145" s="307"/>
      <c r="G145" s="307"/>
      <c r="H145" s="307"/>
      <c r="I145" s="307"/>
      <c r="J145" s="307"/>
      <c r="K145" s="308"/>
    </row>
    <row r="146" ht="17.25" customHeight="1">
      <c r="B146" s="306"/>
      <c r="C146" s="309" t="s">
        <v>801</v>
      </c>
      <c r="D146" s="309"/>
      <c r="E146" s="309"/>
      <c r="F146" s="309" t="s">
        <v>802</v>
      </c>
      <c r="G146" s="310"/>
      <c r="H146" s="309" t="s">
        <v>114</v>
      </c>
      <c r="I146" s="309" t="s">
        <v>60</v>
      </c>
      <c r="J146" s="309" t="s">
        <v>803</v>
      </c>
      <c r="K146" s="308"/>
    </row>
    <row r="147" ht="17.25" customHeight="1">
      <c r="B147" s="306"/>
      <c r="C147" s="311" t="s">
        <v>804</v>
      </c>
      <c r="D147" s="311"/>
      <c r="E147" s="311"/>
      <c r="F147" s="312" t="s">
        <v>805</v>
      </c>
      <c r="G147" s="313"/>
      <c r="H147" s="311"/>
      <c r="I147" s="311"/>
      <c r="J147" s="311" t="s">
        <v>806</v>
      </c>
      <c r="K147" s="308"/>
    </row>
    <row r="148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ht="15" customHeight="1">
      <c r="B149" s="317"/>
      <c r="C149" s="342" t="s">
        <v>810</v>
      </c>
      <c r="D149" s="295"/>
      <c r="E149" s="295"/>
      <c r="F149" s="343" t="s">
        <v>807</v>
      </c>
      <c r="G149" s="295"/>
      <c r="H149" s="342" t="s">
        <v>846</v>
      </c>
      <c r="I149" s="342" t="s">
        <v>809</v>
      </c>
      <c r="J149" s="342">
        <v>120</v>
      </c>
      <c r="K149" s="338"/>
    </row>
    <row r="150" ht="15" customHeight="1">
      <c r="B150" s="317"/>
      <c r="C150" s="342" t="s">
        <v>855</v>
      </c>
      <c r="D150" s="295"/>
      <c r="E150" s="295"/>
      <c r="F150" s="343" t="s">
        <v>807</v>
      </c>
      <c r="G150" s="295"/>
      <c r="H150" s="342" t="s">
        <v>866</v>
      </c>
      <c r="I150" s="342" t="s">
        <v>809</v>
      </c>
      <c r="J150" s="342" t="s">
        <v>857</v>
      </c>
      <c r="K150" s="338"/>
    </row>
    <row r="151" ht="15" customHeight="1">
      <c r="B151" s="317"/>
      <c r="C151" s="342" t="s">
        <v>756</v>
      </c>
      <c r="D151" s="295"/>
      <c r="E151" s="295"/>
      <c r="F151" s="343" t="s">
        <v>807</v>
      </c>
      <c r="G151" s="295"/>
      <c r="H151" s="342" t="s">
        <v>867</v>
      </c>
      <c r="I151" s="342" t="s">
        <v>809</v>
      </c>
      <c r="J151" s="342" t="s">
        <v>857</v>
      </c>
      <c r="K151" s="338"/>
    </row>
    <row r="152" ht="15" customHeight="1">
      <c r="B152" s="317"/>
      <c r="C152" s="342" t="s">
        <v>812</v>
      </c>
      <c r="D152" s="295"/>
      <c r="E152" s="295"/>
      <c r="F152" s="343" t="s">
        <v>813</v>
      </c>
      <c r="G152" s="295"/>
      <c r="H152" s="342" t="s">
        <v>846</v>
      </c>
      <c r="I152" s="342" t="s">
        <v>809</v>
      </c>
      <c r="J152" s="342">
        <v>50</v>
      </c>
      <c r="K152" s="338"/>
    </row>
    <row r="153" ht="15" customHeight="1">
      <c r="B153" s="317"/>
      <c r="C153" s="342" t="s">
        <v>815</v>
      </c>
      <c r="D153" s="295"/>
      <c r="E153" s="295"/>
      <c r="F153" s="343" t="s">
        <v>807</v>
      </c>
      <c r="G153" s="295"/>
      <c r="H153" s="342" t="s">
        <v>846</v>
      </c>
      <c r="I153" s="342" t="s">
        <v>817</v>
      </c>
      <c r="J153" s="342"/>
      <c r="K153" s="338"/>
    </row>
    <row r="154" ht="15" customHeight="1">
      <c r="B154" s="317"/>
      <c r="C154" s="342" t="s">
        <v>826</v>
      </c>
      <c r="D154" s="295"/>
      <c r="E154" s="295"/>
      <c r="F154" s="343" t="s">
        <v>813</v>
      </c>
      <c r="G154" s="295"/>
      <c r="H154" s="342" t="s">
        <v>846</v>
      </c>
      <c r="I154" s="342" t="s">
        <v>809</v>
      </c>
      <c r="J154" s="342">
        <v>50</v>
      </c>
      <c r="K154" s="338"/>
    </row>
    <row r="155" ht="15" customHeight="1">
      <c r="B155" s="317"/>
      <c r="C155" s="342" t="s">
        <v>834</v>
      </c>
      <c r="D155" s="295"/>
      <c r="E155" s="295"/>
      <c r="F155" s="343" t="s">
        <v>813</v>
      </c>
      <c r="G155" s="295"/>
      <c r="H155" s="342" t="s">
        <v>846</v>
      </c>
      <c r="I155" s="342" t="s">
        <v>809</v>
      </c>
      <c r="J155" s="342">
        <v>50</v>
      </c>
      <c r="K155" s="338"/>
    </row>
    <row r="156" ht="15" customHeight="1">
      <c r="B156" s="317"/>
      <c r="C156" s="342" t="s">
        <v>832</v>
      </c>
      <c r="D156" s="295"/>
      <c r="E156" s="295"/>
      <c r="F156" s="343" t="s">
        <v>813</v>
      </c>
      <c r="G156" s="295"/>
      <c r="H156" s="342" t="s">
        <v>846</v>
      </c>
      <c r="I156" s="342" t="s">
        <v>809</v>
      </c>
      <c r="J156" s="342">
        <v>50</v>
      </c>
      <c r="K156" s="338"/>
    </row>
    <row r="157" ht="15" customHeight="1">
      <c r="B157" s="317"/>
      <c r="C157" s="342" t="s">
        <v>100</v>
      </c>
      <c r="D157" s="295"/>
      <c r="E157" s="295"/>
      <c r="F157" s="343" t="s">
        <v>807</v>
      </c>
      <c r="G157" s="295"/>
      <c r="H157" s="342" t="s">
        <v>868</v>
      </c>
      <c r="I157" s="342" t="s">
        <v>809</v>
      </c>
      <c r="J157" s="342" t="s">
        <v>869</v>
      </c>
      <c r="K157" s="338"/>
    </row>
    <row r="158" ht="15" customHeight="1">
      <c r="B158" s="317"/>
      <c r="C158" s="342" t="s">
        <v>870</v>
      </c>
      <c r="D158" s="295"/>
      <c r="E158" s="295"/>
      <c r="F158" s="343" t="s">
        <v>807</v>
      </c>
      <c r="G158" s="295"/>
      <c r="H158" s="342" t="s">
        <v>871</v>
      </c>
      <c r="I158" s="342" t="s">
        <v>841</v>
      </c>
      <c r="J158" s="342"/>
      <c r="K158" s="338"/>
    </row>
    <row r="159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ht="18.75" customHeight="1">
      <c r="B160" s="291"/>
      <c r="C160" s="295"/>
      <c r="D160" s="295"/>
      <c r="E160" s="295"/>
      <c r="F160" s="316"/>
      <c r="G160" s="295"/>
      <c r="H160" s="295"/>
      <c r="I160" s="295"/>
      <c r="J160" s="295"/>
      <c r="K160" s="291"/>
    </row>
    <row r="16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ht="45" customHeight="1">
      <c r="B163" s="284"/>
      <c r="C163" s="285" t="s">
        <v>872</v>
      </c>
      <c r="D163" s="285"/>
      <c r="E163" s="285"/>
      <c r="F163" s="285"/>
      <c r="G163" s="285"/>
      <c r="H163" s="285"/>
      <c r="I163" s="285"/>
      <c r="J163" s="285"/>
      <c r="K163" s="286"/>
    </row>
    <row r="164" ht="17.25" customHeight="1">
      <c r="B164" s="284"/>
      <c r="C164" s="309" t="s">
        <v>801</v>
      </c>
      <c r="D164" s="309"/>
      <c r="E164" s="309"/>
      <c r="F164" s="309" t="s">
        <v>802</v>
      </c>
      <c r="G164" s="346"/>
      <c r="H164" s="347" t="s">
        <v>114</v>
      </c>
      <c r="I164" s="347" t="s">
        <v>60</v>
      </c>
      <c r="J164" s="309" t="s">
        <v>803</v>
      </c>
      <c r="K164" s="286"/>
    </row>
    <row r="165" ht="17.25" customHeight="1">
      <c r="B165" s="287"/>
      <c r="C165" s="311" t="s">
        <v>804</v>
      </c>
      <c r="D165" s="311"/>
      <c r="E165" s="311"/>
      <c r="F165" s="312" t="s">
        <v>805</v>
      </c>
      <c r="G165" s="348"/>
      <c r="H165" s="349"/>
      <c r="I165" s="349"/>
      <c r="J165" s="311" t="s">
        <v>806</v>
      </c>
      <c r="K165" s="289"/>
    </row>
    <row r="166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ht="15" customHeight="1">
      <c r="B167" s="317"/>
      <c r="C167" s="295" t="s">
        <v>810</v>
      </c>
      <c r="D167" s="295"/>
      <c r="E167" s="295"/>
      <c r="F167" s="316" t="s">
        <v>807</v>
      </c>
      <c r="G167" s="295"/>
      <c r="H167" s="295" t="s">
        <v>846</v>
      </c>
      <c r="I167" s="295" t="s">
        <v>809</v>
      </c>
      <c r="J167" s="295">
        <v>120</v>
      </c>
      <c r="K167" s="338"/>
    </row>
    <row r="168" ht="15" customHeight="1">
      <c r="B168" s="317"/>
      <c r="C168" s="295" t="s">
        <v>855</v>
      </c>
      <c r="D168" s="295"/>
      <c r="E168" s="295"/>
      <c r="F168" s="316" t="s">
        <v>807</v>
      </c>
      <c r="G168" s="295"/>
      <c r="H168" s="295" t="s">
        <v>856</v>
      </c>
      <c r="I168" s="295" t="s">
        <v>809</v>
      </c>
      <c r="J168" s="295" t="s">
        <v>857</v>
      </c>
      <c r="K168" s="338"/>
    </row>
    <row r="169" ht="15" customHeight="1">
      <c r="B169" s="317"/>
      <c r="C169" s="295" t="s">
        <v>756</v>
      </c>
      <c r="D169" s="295"/>
      <c r="E169" s="295"/>
      <c r="F169" s="316" t="s">
        <v>807</v>
      </c>
      <c r="G169" s="295"/>
      <c r="H169" s="295" t="s">
        <v>873</v>
      </c>
      <c r="I169" s="295" t="s">
        <v>809</v>
      </c>
      <c r="J169" s="295" t="s">
        <v>857</v>
      </c>
      <c r="K169" s="338"/>
    </row>
    <row r="170" ht="15" customHeight="1">
      <c r="B170" s="317"/>
      <c r="C170" s="295" t="s">
        <v>812</v>
      </c>
      <c r="D170" s="295"/>
      <c r="E170" s="295"/>
      <c r="F170" s="316" t="s">
        <v>813</v>
      </c>
      <c r="G170" s="295"/>
      <c r="H170" s="295" t="s">
        <v>873</v>
      </c>
      <c r="I170" s="295" t="s">
        <v>809</v>
      </c>
      <c r="J170" s="295">
        <v>50</v>
      </c>
      <c r="K170" s="338"/>
    </row>
    <row r="171" ht="15" customHeight="1">
      <c r="B171" s="317"/>
      <c r="C171" s="295" t="s">
        <v>815</v>
      </c>
      <c r="D171" s="295"/>
      <c r="E171" s="295"/>
      <c r="F171" s="316" t="s">
        <v>807</v>
      </c>
      <c r="G171" s="295"/>
      <c r="H171" s="295" t="s">
        <v>873</v>
      </c>
      <c r="I171" s="295" t="s">
        <v>817</v>
      </c>
      <c r="J171" s="295"/>
      <c r="K171" s="338"/>
    </row>
    <row r="172" ht="15" customHeight="1">
      <c r="B172" s="317"/>
      <c r="C172" s="295" t="s">
        <v>826</v>
      </c>
      <c r="D172" s="295"/>
      <c r="E172" s="295"/>
      <c r="F172" s="316" t="s">
        <v>813</v>
      </c>
      <c r="G172" s="295"/>
      <c r="H172" s="295" t="s">
        <v>873</v>
      </c>
      <c r="I172" s="295" t="s">
        <v>809</v>
      </c>
      <c r="J172" s="295">
        <v>50</v>
      </c>
      <c r="K172" s="338"/>
    </row>
    <row r="173" ht="15" customHeight="1">
      <c r="B173" s="317"/>
      <c r="C173" s="295" t="s">
        <v>834</v>
      </c>
      <c r="D173" s="295"/>
      <c r="E173" s="295"/>
      <c r="F173" s="316" t="s">
        <v>813</v>
      </c>
      <c r="G173" s="295"/>
      <c r="H173" s="295" t="s">
        <v>873</v>
      </c>
      <c r="I173" s="295" t="s">
        <v>809</v>
      </c>
      <c r="J173" s="295">
        <v>50</v>
      </c>
      <c r="K173" s="338"/>
    </row>
    <row r="174" ht="15" customHeight="1">
      <c r="B174" s="317"/>
      <c r="C174" s="295" t="s">
        <v>832</v>
      </c>
      <c r="D174" s="295"/>
      <c r="E174" s="295"/>
      <c r="F174" s="316" t="s">
        <v>813</v>
      </c>
      <c r="G174" s="295"/>
      <c r="H174" s="295" t="s">
        <v>873</v>
      </c>
      <c r="I174" s="295" t="s">
        <v>809</v>
      </c>
      <c r="J174" s="295">
        <v>50</v>
      </c>
      <c r="K174" s="338"/>
    </row>
    <row r="175" ht="15" customHeight="1">
      <c r="B175" s="317"/>
      <c r="C175" s="295" t="s">
        <v>113</v>
      </c>
      <c r="D175" s="295"/>
      <c r="E175" s="295"/>
      <c r="F175" s="316" t="s">
        <v>807</v>
      </c>
      <c r="G175" s="295"/>
      <c r="H175" s="295" t="s">
        <v>874</v>
      </c>
      <c r="I175" s="295" t="s">
        <v>875</v>
      </c>
      <c r="J175" s="295"/>
      <c r="K175" s="338"/>
    </row>
    <row r="176" ht="15" customHeight="1">
      <c r="B176" s="317"/>
      <c r="C176" s="295" t="s">
        <v>60</v>
      </c>
      <c r="D176" s="295"/>
      <c r="E176" s="295"/>
      <c r="F176" s="316" t="s">
        <v>807</v>
      </c>
      <c r="G176" s="295"/>
      <c r="H176" s="295" t="s">
        <v>876</v>
      </c>
      <c r="I176" s="295" t="s">
        <v>877</v>
      </c>
      <c r="J176" s="295">
        <v>1</v>
      </c>
      <c r="K176" s="338"/>
    </row>
    <row r="177" ht="15" customHeight="1">
      <c r="B177" s="317"/>
      <c r="C177" s="295" t="s">
        <v>56</v>
      </c>
      <c r="D177" s="295"/>
      <c r="E177" s="295"/>
      <c r="F177" s="316" t="s">
        <v>807</v>
      </c>
      <c r="G177" s="295"/>
      <c r="H177" s="295" t="s">
        <v>878</v>
      </c>
      <c r="I177" s="295" t="s">
        <v>809</v>
      </c>
      <c r="J177" s="295">
        <v>20</v>
      </c>
      <c r="K177" s="338"/>
    </row>
    <row r="178" ht="15" customHeight="1">
      <c r="B178" s="317"/>
      <c r="C178" s="295" t="s">
        <v>114</v>
      </c>
      <c r="D178" s="295"/>
      <c r="E178" s="295"/>
      <c r="F178" s="316" t="s">
        <v>807</v>
      </c>
      <c r="G178" s="295"/>
      <c r="H178" s="295" t="s">
        <v>879</v>
      </c>
      <c r="I178" s="295" t="s">
        <v>809</v>
      </c>
      <c r="J178" s="295">
        <v>255</v>
      </c>
      <c r="K178" s="338"/>
    </row>
    <row r="179" ht="15" customHeight="1">
      <c r="B179" s="317"/>
      <c r="C179" s="295" t="s">
        <v>115</v>
      </c>
      <c r="D179" s="295"/>
      <c r="E179" s="295"/>
      <c r="F179" s="316" t="s">
        <v>807</v>
      </c>
      <c r="G179" s="295"/>
      <c r="H179" s="295" t="s">
        <v>772</v>
      </c>
      <c r="I179" s="295" t="s">
        <v>809</v>
      </c>
      <c r="J179" s="295">
        <v>10</v>
      </c>
      <c r="K179" s="338"/>
    </row>
    <row r="180" ht="15" customHeight="1">
      <c r="B180" s="317"/>
      <c r="C180" s="295" t="s">
        <v>116</v>
      </c>
      <c r="D180" s="295"/>
      <c r="E180" s="295"/>
      <c r="F180" s="316" t="s">
        <v>807</v>
      </c>
      <c r="G180" s="295"/>
      <c r="H180" s="295" t="s">
        <v>880</v>
      </c>
      <c r="I180" s="295" t="s">
        <v>841</v>
      </c>
      <c r="J180" s="295"/>
      <c r="K180" s="338"/>
    </row>
    <row r="181" ht="15" customHeight="1">
      <c r="B181" s="317"/>
      <c r="C181" s="295" t="s">
        <v>881</v>
      </c>
      <c r="D181" s="295"/>
      <c r="E181" s="295"/>
      <c r="F181" s="316" t="s">
        <v>807</v>
      </c>
      <c r="G181" s="295"/>
      <c r="H181" s="295" t="s">
        <v>882</v>
      </c>
      <c r="I181" s="295" t="s">
        <v>841</v>
      </c>
      <c r="J181" s="295"/>
      <c r="K181" s="338"/>
    </row>
    <row r="182" ht="15" customHeight="1">
      <c r="B182" s="317"/>
      <c r="C182" s="295" t="s">
        <v>870</v>
      </c>
      <c r="D182" s="295"/>
      <c r="E182" s="295"/>
      <c r="F182" s="316" t="s">
        <v>807</v>
      </c>
      <c r="G182" s="295"/>
      <c r="H182" s="295" t="s">
        <v>883</v>
      </c>
      <c r="I182" s="295" t="s">
        <v>841</v>
      </c>
      <c r="J182" s="295"/>
      <c r="K182" s="338"/>
    </row>
    <row r="183" ht="15" customHeight="1">
      <c r="B183" s="317"/>
      <c r="C183" s="295" t="s">
        <v>118</v>
      </c>
      <c r="D183" s="295"/>
      <c r="E183" s="295"/>
      <c r="F183" s="316" t="s">
        <v>813</v>
      </c>
      <c r="G183" s="295"/>
      <c r="H183" s="295" t="s">
        <v>884</v>
      </c>
      <c r="I183" s="295" t="s">
        <v>809</v>
      </c>
      <c r="J183" s="295">
        <v>50</v>
      </c>
      <c r="K183" s="338"/>
    </row>
    <row r="184" ht="15" customHeight="1">
      <c r="B184" s="317"/>
      <c r="C184" s="295" t="s">
        <v>885</v>
      </c>
      <c r="D184" s="295"/>
      <c r="E184" s="295"/>
      <c r="F184" s="316" t="s">
        <v>813</v>
      </c>
      <c r="G184" s="295"/>
      <c r="H184" s="295" t="s">
        <v>886</v>
      </c>
      <c r="I184" s="295" t="s">
        <v>887</v>
      </c>
      <c r="J184" s="295"/>
      <c r="K184" s="338"/>
    </row>
    <row r="185" ht="15" customHeight="1">
      <c r="B185" s="317"/>
      <c r="C185" s="295" t="s">
        <v>888</v>
      </c>
      <c r="D185" s="295"/>
      <c r="E185" s="295"/>
      <c r="F185" s="316" t="s">
        <v>813</v>
      </c>
      <c r="G185" s="295"/>
      <c r="H185" s="295" t="s">
        <v>889</v>
      </c>
      <c r="I185" s="295" t="s">
        <v>887</v>
      </c>
      <c r="J185" s="295"/>
      <c r="K185" s="338"/>
    </row>
    <row r="186" ht="15" customHeight="1">
      <c r="B186" s="317"/>
      <c r="C186" s="295" t="s">
        <v>890</v>
      </c>
      <c r="D186" s="295"/>
      <c r="E186" s="295"/>
      <c r="F186" s="316" t="s">
        <v>813</v>
      </c>
      <c r="G186" s="295"/>
      <c r="H186" s="295" t="s">
        <v>891</v>
      </c>
      <c r="I186" s="295" t="s">
        <v>887</v>
      </c>
      <c r="J186" s="295"/>
      <c r="K186" s="338"/>
    </row>
    <row r="187" ht="15" customHeight="1">
      <c r="B187" s="317"/>
      <c r="C187" s="350" t="s">
        <v>892</v>
      </c>
      <c r="D187" s="295"/>
      <c r="E187" s="295"/>
      <c r="F187" s="316" t="s">
        <v>813</v>
      </c>
      <c r="G187" s="295"/>
      <c r="H187" s="295" t="s">
        <v>893</v>
      </c>
      <c r="I187" s="295" t="s">
        <v>894</v>
      </c>
      <c r="J187" s="351" t="s">
        <v>895</v>
      </c>
      <c r="K187" s="338"/>
    </row>
    <row r="188" ht="15" customHeight="1">
      <c r="B188" s="317"/>
      <c r="C188" s="301" t="s">
        <v>45</v>
      </c>
      <c r="D188" s="295"/>
      <c r="E188" s="295"/>
      <c r="F188" s="316" t="s">
        <v>807</v>
      </c>
      <c r="G188" s="295"/>
      <c r="H188" s="291" t="s">
        <v>896</v>
      </c>
      <c r="I188" s="295" t="s">
        <v>897</v>
      </c>
      <c r="J188" s="295"/>
      <c r="K188" s="338"/>
    </row>
    <row r="189" ht="15" customHeight="1">
      <c r="B189" s="317"/>
      <c r="C189" s="301" t="s">
        <v>898</v>
      </c>
      <c r="D189" s="295"/>
      <c r="E189" s="295"/>
      <c r="F189" s="316" t="s">
        <v>807</v>
      </c>
      <c r="G189" s="295"/>
      <c r="H189" s="295" t="s">
        <v>899</v>
      </c>
      <c r="I189" s="295" t="s">
        <v>841</v>
      </c>
      <c r="J189" s="295"/>
      <c r="K189" s="338"/>
    </row>
    <row r="190" ht="15" customHeight="1">
      <c r="B190" s="317"/>
      <c r="C190" s="301" t="s">
        <v>900</v>
      </c>
      <c r="D190" s="295"/>
      <c r="E190" s="295"/>
      <c r="F190" s="316" t="s">
        <v>807</v>
      </c>
      <c r="G190" s="295"/>
      <c r="H190" s="295" t="s">
        <v>901</v>
      </c>
      <c r="I190" s="295" t="s">
        <v>841</v>
      </c>
      <c r="J190" s="295"/>
      <c r="K190" s="338"/>
    </row>
    <row r="191" ht="15" customHeight="1">
      <c r="B191" s="317"/>
      <c r="C191" s="301" t="s">
        <v>902</v>
      </c>
      <c r="D191" s="295"/>
      <c r="E191" s="295"/>
      <c r="F191" s="316" t="s">
        <v>813</v>
      </c>
      <c r="G191" s="295"/>
      <c r="H191" s="295" t="s">
        <v>903</v>
      </c>
      <c r="I191" s="295" t="s">
        <v>841</v>
      </c>
      <c r="J191" s="295"/>
      <c r="K191" s="338"/>
    </row>
    <row r="192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ht="18.75" customHeight="1">
      <c r="B193" s="291"/>
      <c r="C193" s="295"/>
      <c r="D193" s="295"/>
      <c r="E193" s="295"/>
      <c r="F193" s="316"/>
      <c r="G193" s="295"/>
      <c r="H193" s="295"/>
      <c r="I193" s="295"/>
      <c r="J193" s="295"/>
      <c r="K193" s="291"/>
    </row>
    <row r="194" ht="18.75" customHeight="1">
      <c r="B194" s="291"/>
      <c r="C194" s="295"/>
      <c r="D194" s="295"/>
      <c r="E194" s="295"/>
      <c r="F194" s="316"/>
      <c r="G194" s="295"/>
      <c r="H194" s="295"/>
      <c r="I194" s="295"/>
      <c r="J194" s="295"/>
      <c r="K194" s="291"/>
    </row>
    <row r="195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ht="21">
      <c r="B197" s="284"/>
      <c r="C197" s="285" t="s">
        <v>904</v>
      </c>
      <c r="D197" s="285"/>
      <c r="E197" s="285"/>
      <c r="F197" s="285"/>
      <c r="G197" s="285"/>
      <c r="H197" s="285"/>
      <c r="I197" s="285"/>
      <c r="J197" s="285"/>
      <c r="K197" s="286"/>
    </row>
    <row r="198" ht="25.5" customHeight="1">
      <c r="B198" s="284"/>
      <c r="C198" s="353" t="s">
        <v>905</v>
      </c>
      <c r="D198" s="353"/>
      <c r="E198" s="353"/>
      <c r="F198" s="353" t="s">
        <v>906</v>
      </c>
      <c r="G198" s="354"/>
      <c r="H198" s="353" t="s">
        <v>907</v>
      </c>
      <c r="I198" s="353"/>
      <c r="J198" s="353"/>
      <c r="K198" s="286"/>
    </row>
    <row r="199" ht="5.25" customHeight="1">
      <c r="B199" s="317"/>
      <c r="C199" s="314"/>
      <c r="D199" s="314"/>
      <c r="E199" s="314"/>
      <c r="F199" s="314"/>
      <c r="G199" s="295"/>
      <c r="H199" s="314"/>
      <c r="I199" s="314"/>
      <c r="J199" s="314"/>
      <c r="K199" s="338"/>
    </row>
    <row r="200" ht="15" customHeight="1">
      <c r="B200" s="317"/>
      <c r="C200" s="295" t="s">
        <v>897</v>
      </c>
      <c r="D200" s="295"/>
      <c r="E200" s="295"/>
      <c r="F200" s="316" t="s">
        <v>46</v>
      </c>
      <c r="G200" s="295"/>
      <c r="H200" s="295" t="s">
        <v>908</v>
      </c>
      <c r="I200" s="295"/>
      <c r="J200" s="295"/>
      <c r="K200" s="338"/>
    </row>
    <row r="201" ht="15" customHeight="1">
      <c r="B201" s="317"/>
      <c r="C201" s="323"/>
      <c r="D201" s="295"/>
      <c r="E201" s="295"/>
      <c r="F201" s="316" t="s">
        <v>47</v>
      </c>
      <c r="G201" s="295"/>
      <c r="H201" s="295" t="s">
        <v>909</v>
      </c>
      <c r="I201" s="295"/>
      <c r="J201" s="295"/>
      <c r="K201" s="338"/>
    </row>
    <row r="202" ht="15" customHeight="1">
      <c r="B202" s="317"/>
      <c r="C202" s="323"/>
      <c r="D202" s="295"/>
      <c r="E202" s="295"/>
      <c r="F202" s="316" t="s">
        <v>50</v>
      </c>
      <c r="G202" s="295"/>
      <c r="H202" s="295" t="s">
        <v>910</v>
      </c>
      <c r="I202" s="295"/>
      <c r="J202" s="295"/>
      <c r="K202" s="338"/>
    </row>
    <row r="203" ht="15" customHeight="1">
      <c r="B203" s="317"/>
      <c r="C203" s="295"/>
      <c r="D203" s="295"/>
      <c r="E203" s="295"/>
      <c r="F203" s="316" t="s">
        <v>48</v>
      </c>
      <c r="G203" s="295"/>
      <c r="H203" s="295" t="s">
        <v>911</v>
      </c>
      <c r="I203" s="295"/>
      <c r="J203" s="295"/>
      <c r="K203" s="338"/>
    </row>
    <row r="204" ht="15" customHeight="1">
      <c r="B204" s="317"/>
      <c r="C204" s="295"/>
      <c r="D204" s="295"/>
      <c r="E204" s="295"/>
      <c r="F204" s="316" t="s">
        <v>49</v>
      </c>
      <c r="G204" s="295"/>
      <c r="H204" s="295" t="s">
        <v>912</v>
      </c>
      <c r="I204" s="295"/>
      <c r="J204" s="295"/>
      <c r="K204" s="338"/>
    </row>
    <row r="205" ht="15" customHeight="1">
      <c r="B205" s="317"/>
      <c r="C205" s="295"/>
      <c r="D205" s="295"/>
      <c r="E205" s="295"/>
      <c r="F205" s="316"/>
      <c r="G205" s="295"/>
      <c r="H205" s="295"/>
      <c r="I205" s="295"/>
      <c r="J205" s="295"/>
      <c r="K205" s="338"/>
    </row>
    <row r="206" ht="15" customHeight="1">
      <c r="B206" s="317"/>
      <c r="C206" s="295" t="s">
        <v>853</v>
      </c>
      <c r="D206" s="295"/>
      <c r="E206" s="295"/>
      <c r="F206" s="316" t="s">
        <v>82</v>
      </c>
      <c r="G206" s="295"/>
      <c r="H206" s="295" t="s">
        <v>913</v>
      </c>
      <c r="I206" s="295"/>
      <c r="J206" s="295"/>
      <c r="K206" s="338"/>
    </row>
    <row r="207" ht="15" customHeight="1">
      <c r="B207" s="317"/>
      <c r="C207" s="323"/>
      <c r="D207" s="295"/>
      <c r="E207" s="295"/>
      <c r="F207" s="316" t="s">
        <v>750</v>
      </c>
      <c r="G207" s="295"/>
      <c r="H207" s="295" t="s">
        <v>751</v>
      </c>
      <c r="I207" s="295"/>
      <c r="J207" s="295"/>
      <c r="K207" s="338"/>
    </row>
    <row r="208" ht="15" customHeight="1">
      <c r="B208" s="317"/>
      <c r="C208" s="295"/>
      <c r="D208" s="295"/>
      <c r="E208" s="295"/>
      <c r="F208" s="316" t="s">
        <v>748</v>
      </c>
      <c r="G208" s="295"/>
      <c r="H208" s="295" t="s">
        <v>914</v>
      </c>
      <c r="I208" s="295"/>
      <c r="J208" s="295"/>
      <c r="K208" s="338"/>
    </row>
    <row r="209" ht="15" customHeight="1">
      <c r="B209" s="355"/>
      <c r="C209" s="323"/>
      <c r="D209" s="323"/>
      <c r="E209" s="323"/>
      <c r="F209" s="316" t="s">
        <v>752</v>
      </c>
      <c r="G209" s="301"/>
      <c r="H209" s="342" t="s">
        <v>753</v>
      </c>
      <c r="I209" s="342"/>
      <c r="J209" s="342"/>
      <c r="K209" s="356"/>
    </row>
    <row r="210" ht="15" customHeight="1">
      <c r="B210" s="355"/>
      <c r="C210" s="323"/>
      <c r="D210" s="323"/>
      <c r="E210" s="323"/>
      <c r="F210" s="316" t="s">
        <v>754</v>
      </c>
      <c r="G210" s="301"/>
      <c r="H210" s="342" t="s">
        <v>915</v>
      </c>
      <c r="I210" s="342"/>
      <c r="J210" s="342"/>
      <c r="K210" s="356"/>
    </row>
    <row r="211" ht="15" customHeight="1">
      <c r="B211" s="355"/>
      <c r="C211" s="323"/>
      <c r="D211" s="323"/>
      <c r="E211" s="323"/>
      <c r="F211" s="357"/>
      <c r="G211" s="301"/>
      <c r="H211" s="358"/>
      <c r="I211" s="358"/>
      <c r="J211" s="358"/>
      <c r="K211" s="356"/>
    </row>
    <row r="212" ht="15" customHeight="1">
      <c r="B212" s="355"/>
      <c r="C212" s="295" t="s">
        <v>877</v>
      </c>
      <c r="D212" s="323"/>
      <c r="E212" s="323"/>
      <c r="F212" s="316">
        <v>1</v>
      </c>
      <c r="G212" s="301"/>
      <c r="H212" s="342" t="s">
        <v>916</v>
      </c>
      <c r="I212" s="342"/>
      <c r="J212" s="342"/>
      <c r="K212" s="356"/>
    </row>
    <row r="213" ht="15" customHeight="1">
      <c r="B213" s="355"/>
      <c r="C213" s="323"/>
      <c r="D213" s="323"/>
      <c r="E213" s="323"/>
      <c r="F213" s="316">
        <v>2</v>
      </c>
      <c r="G213" s="301"/>
      <c r="H213" s="342" t="s">
        <v>917</v>
      </c>
      <c r="I213" s="342"/>
      <c r="J213" s="342"/>
      <c r="K213" s="356"/>
    </row>
    <row r="214" ht="15" customHeight="1">
      <c r="B214" s="355"/>
      <c r="C214" s="323"/>
      <c r="D214" s="323"/>
      <c r="E214" s="323"/>
      <c r="F214" s="316">
        <v>3</v>
      </c>
      <c r="G214" s="301"/>
      <c r="H214" s="342" t="s">
        <v>918</v>
      </c>
      <c r="I214" s="342"/>
      <c r="J214" s="342"/>
      <c r="K214" s="356"/>
    </row>
    <row r="215" ht="15" customHeight="1">
      <c r="B215" s="355"/>
      <c r="C215" s="323"/>
      <c r="D215" s="323"/>
      <c r="E215" s="323"/>
      <c r="F215" s="316">
        <v>4</v>
      </c>
      <c r="G215" s="301"/>
      <c r="H215" s="342" t="s">
        <v>919</v>
      </c>
      <c r="I215" s="342"/>
      <c r="J215" s="342"/>
      <c r="K215" s="356"/>
    </row>
    <row r="216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Honza-PC\Honza</dc:creator>
  <cp:lastModifiedBy>Honza-PC\Honza</cp:lastModifiedBy>
  <dcterms:created xsi:type="dcterms:W3CDTF">2018-10-29T12:03:36Z</dcterms:created>
  <dcterms:modified xsi:type="dcterms:W3CDTF">2018-10-29T12:03:44Z</dcterms:modified>
</cp:coreProperties>
</file>