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1640" activeTab="4"/>
  </bookViews>
  <sheets>
    <sheet name="Uchazeč" sheetId="1" r:id="rId1"/>
    <sheet name="Stavba" sheetId="2" r:id="rId2"/>
    <sheet name="VzorObjekt" sheetId="3" state="hidden" r:id="rId3"/>
    <sheet name="VzorPolozky" sheetId="4" state="hidden" r:id="rId4"/>
    <sheet name="Rekapitulace Objekt SO 01" sheetId="5" r:id="rId5"/>
    <sheet name="SO 01 01 Pol" sheetId="6" r:id="rId6"/>
    <sheet name="SO 01 02 Pol" sheetId="7" r:id="rId7"/>
    <sheet name="SO 01 03 Pol" sheetId="8" r:id="rId8"/>
    <sheet name="SO 01 04 Pol" sheetId="9" r:id="rId9"/>
    <sheet name="SO 01 05 Pol" sheetId="10" r:id="rId10"/>
    <sheet name="Rekapitulace Objekt SO 02" sheetId="11" r:id="rId11"/>
    <sheet name="SO 02 01 Pol" sheetId="12" r:id="rId12"/>
  </sheets>
  <externalReferences>
    <externalReference r:id="rId15"/>
  </externalReferences>
  <definedNames>
    <definedName name="CelkemObjekty" localSheetId="1">'Stavba'!$I$25</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4">'Rekapitulace Objekt SO 01'!$A$1:$H$26</definedName>
    <definedName name="_xlnm.Print_Area" localSheetId="10">'Rekapitulace Objekt SO 02'!$A$1:$H$22</definedName>
    <definedName name="_xlnm.Print_Area" localSheetId="5">'SO 01 01 Pol'!$A$1:$I$328</definedName>
    <definedName name="_xlnm.Print_Area" localSheetId="6">'SO 01 02 Pol'!$A$1:$I$163</definedName>
    <definedName name="_xlnm.Print_Area" localSheetId="7">'SO 01 03 Pol'!$A$1:$I$244</definedName>
    <definedName name="_xlnm.Print_Area" localSheetId="8">'SO 01 04 Pol'!$A$1:$I$74</definedName>
    <definedName name="_xlnm.Print_Area" localSheetId="9">'SO 01 05 Pol'!$A$1:$I$101</definedName>
    <definedName name="_xlnm.Print_Area" localSheetId="11">'SO 02 01 Pol'!$A$1:$I$37</definedName>
    <definedName name="_xlnm.Print_Area" localSheetId="1">'Stavba'!$A$1:$J$99</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<sst xmlns="http://schemas.openxmlformats.org/spreadsheetml/2006/main" count="2204" uniqueCount="1046">
  <si>
    <t>Speciální úprava - retardéry hoření</t>
  </si>
  <si>
    <t>S5 : 809.7500*1,15</t>
  </si>
  <si>
    <t>det_F : 220.2400*0,7*1,15</t>
  </si>
  <si>
    <t>det_G : 21.2800*0,4*1,15</t>
  </si>
  <si>
    <t>det_J : 2.4000*0,25*1,15</t>
  </si>
  <si>
    <t>VZT_bm : 6.8000*0,6*1,15</t>
  </si>
  <si>
    <t>62852269R</t>
  </si>
  <si>
    <t>pás izolační z modifikovaného asfaltu samolepicí; nosná vložka skelná tkanina; horní strana jemný minerální posyp; spodní strana PE fólie; tl. 3,0 mm</t>
  </si>
  <si>
    <t>det_F : 220.2400*0,6*1,15</t>
  </si>
  <si>
    <t>det_G : 21.2800*0,25*1,15</t>
  </si>
  <si>
    <t>det_H : 7*1,15</t>
  </si>
  <si>
    <t>62852616R</t>
  </si>
  <si>
    <t>pás izolační z modifikovaného asfaltu natavitelný; nosná vložka skelná rohož + Al fólie; horní strana jemný minerální posyp; spodní strana PE fólie; tl. 4,0 mm</t>
  </si>
  <si>
    <t>det_F : 220.2400*0,45*1,15</t>
  </si>
  <si>
    <t>62855214R</t>
  </si>
  <si>
    <t>pás izolační z modifikovaného asfaltu samolepicí; nosná vložka skelná rohož + Al fólie; horní strana jemný minerální posyp; spodní strana PE fólie; tl. 2,5 mm</t>
  </si>
  <si>
    <t>Plocha původního náběhového klínu atiky : 88,07*1,15</t>
  </si>
  <si>
    <t>det_J : 2.4000*0,4*1,15</t>
  </si>
  <si>
    <t>63152902R</t>
  </si>
  <si>
    <t>deska spádová, klín minerální vlákno; š = 50,0 mm; tl. 50,0 mm; l = 1 000 mm; obj. hmotnost 150,00 kg/m3; rovná hrana; součinitel tepelné vodivosti 0,039 W/mK; hydrofobizováno</t>
  </si>
  <si>
    <t>det_F : 220.2400*1,05*2</t>
  </si>
  <si>
    <t>det_G : 21.2800*1,05</t>
  </si>
  <si>
    <t>det_J : 2.4000*1,05</t>
  </si>
  <si>
    <t>VZT_bm : 6.8000*1,05</t>
  </si>
  <si>
    <t>998 71-2 Přesun hmot pro povlakové krytiny</t>
  </si>
  <si>
    <t>998712102R00</t>
  </si>
  <si>
    <t>...v objektech výšky přes 6 do 12 m</t>
  </si>
  <si>
    <t>713 14 Montáž tepelné izolace střech na plný podklad</t>
  </si>
  <si>
    <t>713141125R00</t>
  </si>
  <si>
    <t>...desky, na lepidlo</t>
  </si>
  <si>
    <t>včetně dodávky PUK lepidla</t>
  </si>
  <si>
    <t>det_F : 220.2400*(0,16+0,08)</t>
  </si>
  <si>
    <t>713141311R00</t>
  </si>
  <si>
    <t>...EPS s asfaltovým pásem, na kotvy</t>
  </si>
  <si>
    <t>Položka je určena pro montáž tepelné izolace střech z desek s nakašírovaným asfaltovým pásem, na plný podklad připevněním pomocí kotev do předvrtaných otvorů včetně dodávky kotev do 6 ks/m2 a následné natavení přesahujícího asfaltového pásu bez dodávky pásu.</t>
  </si>
  <si>
    <t>det_F : -220.2400*0,06</t>
  </si>
  <si>
    <t>28375766.AR</t>
  </si>
  <si>
    <t>deska izolační EPS 100 S; pěnový polystyren; povrch hladký; obj. hmotnost 20,00 kg/m3; š = 500,0 mm; l = 1 000 mm</t>
  </si>
  <si>
    <t>tl. 60 mm</t>
  </si>
  <si>
    <t>det_F : 220.2400*0,08*0,06*1,1</t>
  </si>
  <si>
    <t>28375792R</t>
  </si>
  <si>
    <t>deska izolační EPS 100S, tepelně, hydroiz.; pěnový polystyren; povrch hladký; rovná hrana; tl. 80,0 mm; kašírování skelná tkanina, oxidovaný asfalt; š = 1 000,0 mm; l = 1 250 mm</t>
  </si>
  <si>
    <t>S5 : 809.7500*1,02</t>
  </si>
  <si>
    <t>det_F : -220.2400*0,06*1,02</t>
  </si>
  <si>
    <t>28375793R</t>
  </si>
  <si>
    <t>deska izolační EPS 100S, tepelně, hydroiz.; pěnový polystyren; povrch hladký; rovná hrana; tl. 100,0 mm; kašírování skelná tkanina, oxidovaný asfalt; š = 1 000,0 mm; l = 1 250 mm</t>
  </si>
  <si>
    <t>det_G : 21.2800*0,4*1,02</t>
  </si>
  <si>
    <t>VZT_bm : 6.8000*0,4*1,02</t>
  </si>
  <si>
    <t>28375971R</t>
  </si>
  <si>
    <t>deska spádová, klín EPS 100S; pěnový polystyren; š = 1 000,0 mm; l = 1 000 mm; součinitel tepelné vodivosti 0,038 W/mK</t>
  </si>
  <si>
    <t>prům. tl. 120 mm</t>
  </si>
  <si>
    <t>S5 : 809.7500*0,12*1,1</t>
  </si>
  <si>
    <t>prům. tl. 110 mm</t>
  </si>
  <si>
    <t>det_F : 220.2400*0,16*0,11*1,1</t>
  </si>
  <si>
    <t>kotvy : (105,08*2+108,34*3+22,28*1,5+5,69*1,5+31,08*0,5+2,66*1,5+809.7500*3)*0,2*0,2*1,15</t>
  </si>
  <si>
    <t>721</t>
  </si>
  <si>
    <t>Vnitřní kanalizace</t>
  </si>
  <si>
    <t>721 23 Střešní vtoky</t>
  </si>
  <si>
    <t>721 23-1 Doplňky pro střešní vtoky</t>
  </si>
  <si>
    <t>721239101R01</t>
  </si>
  <si>
    <t>...nástavec 300mm / d 125mm s továrně připojeným živičným izolačním pásem pro napojení na tomu odpovídající hydroizolace</t>
  </si>
  <si>
    <t>kus</t>
  </si>
  <si>
    <t>800-721</t>
  </si>
  <si>
    <t>721234102T00</t>
  </si>
  <si>
    <t>DN 125, z PP s svislým odtokem, s živičným izolačním pásem, se záchytným košem</t>
  </si>
  <si>
    <t>721-POL01</t>
  </si>
  <si>
    <t>Stavební přípomoci související s montáží vtoku</t>
  </si>
  <si>
    <t>- demontáž stávajícího vtoku včetně ekologické likvidace suti</t>
  </si>
  <si>
    <t>- rozměrová úprava okolí vtoku pro montáž vtoku</t>
  </si>
  <si>
    <t>- dodávku a montáž přechodové tvarovky mezi vtokem a stávajícím potrubím</t>
  </si>
  <si>
    <t>- dotěsnění PUR pěnou včetně dodávky pěny</t>
  </si>
  <si>
    <t>998 72-1 Přesun hmot pro vnitřní kanalizaci</t>
  </si>
  <si>
    <t>50 m vodorovně, měřeno od těžiště půdorysné plochy skládky do těžiště půdorysné plochy objektu</t>
  </si>
  <si>
    <t>998721102R00</t>
  </si>
  <si>
    <t>762 34 Bednění a laťování</t>
  </si>
  <si>
    <t>762 34-1 montáž</t>
  </si>
  <si>
    <t>762 34-11 bednění</t>
  </si>
  <si>
    <t>762341630R00</t>
  </si>
  <si>
    <t xml:space="preserve">...štítových okapových říms, krajnic, závětrných prken, a žaluzií ve spádu nebo rovnoběžně s okapem z fdesek tvrdých tloušťky do 8 mm </t>
  </si>
  <si>
    <t>762 34-8 Demontáž bednění a laťování</t>
  </si>
  <si>
    <t>762341811R00</t>
  </si>
  <si>
    <t>...bednění střech rovných, obloukových, o sklonu do 60 stupňů včetně všech nadstřešních konstrukcí z prken hrubých</t>
  </si>
  <si>
    <t>Plocha původního náběhového klínu atiky : 88,07*1,1</t>
  </si>
  <si>
    <t>762342812R00</t>
  </si>
  <si>
    <t>...laťování střech o sklonu do 60 stupňů včetně všech nadstřešních konstrukcí rozteč latí přes 22 do 50 cm</t>
  </si>
  <si>
    <t>31174032R</t>
  </si>
  <si>
    <t>prvek upevňovací šroub; kotevní prvek do prof.plechu a dřev.bednění; 4,8x160 mm; mater. zušlecht.pozink.ocel</t>
  </si>
  <si>
    <t>det_F : 1102</t>
  </si>
  <si>
    <t>31174060R</t>
  </si>
  <si>
    <t>prvek upevňovací podložka; kotevní prvek do prof.plechu a dřev.bednění; 82/40 mm; mater. ocel s povrch.úpravou</t>
  </si>
  <si>
    <t>60725014R</t>
  </si>
  <si>
    <t>OSB deska pro prostředí vlhké; strana nebroušená; hrana rovná; tl = 18,0 mm</t>
  </si>
  <si>
    <t>det_F : 220.2400*0,36*1,1</t>
  </si>
  <si>
    <t>764 01-13 Lemování z pozinkovaného plechu</t>
  </si>
  <si>
    <t>764 01-138 montáž,</t>
  </si>
  <si>
    <t>764 01-1381 lemování zdí</t>
  </si>
  <si>
    <t>764333291R00</t>
  </si>
  <si>
    <t>...na střechách s živičnou krytinou</t>
  </si>
  <si>
    <t>vč. spojovacích prostředků.</t>
  </si>
  <si>
    <t>K04 : 35,3</t>
  </si>
  <si>
    <t>K06 : 2,4</t>
  </si>
  <si>
    <t>764333292R00</t>
  </si>
  <si>
    <t xml:space="preserve">...rohů zdí na střechách s živičnou krytinou </t>
  </si>
  <si>
    <t>6</t>
  </si>
  <si>
    <t>764 21-23 Demontáž oplechování zdí a nadezdívek</t>
  </si>
  <si>
    <t>764430840R00</t>
  </si>
  <si>
    <t>...rš od 330 do 500 mm</t>
  </si>
  <si>
    <t>det_F : 220.2400</t>
  </si>
  <si>
    <t>764 33 Lemování z pozinkovaného plechu</t>
  </si>
  <si>
    <t>764333225T00</t>
  </si>
  <si>
    <t>na plochých střechách včetně rohů, spojů, lišt a dilatací rš 245 mm</t>
  </si>
  <si>
    <t>K05 : 35,3</t>
  </si>
  <si>
    <t>764 33 Demontáž lemování</t>
  </si>
  <si>
    <t>764334850T00</t>
  </si>
  <si>
    <t>zdí plochých střech, rš do 330 mm</t>
  </si>
  <si>
    <t>764 42 Oplechování říms a ozdobných prvků z plechu</t>
  </si>
  <si>
    <t>764421240T00</t>
  </si>
  <si>
    <t>z Pz plechu</t>
  </si>
  <si>
    <t>výroba + montáž, včetně rohů, r.š. 270 mm, plech bude z výroby lakován.</t>
  </si>
  <si>
    <t>K03 : 232,5</t>
  </si>
  <si>
    <t>553 26DEKT</t>
  </si>
  <si>
    <t>lišta přítlačná; z Pz plechu; tl. 0,60 mm; š = 50,0 mm</t>
  </si>
  <si>
    <t>plech bude z výroby lakován</t>
  </si>
  <si>
    <t>553 27DEKT</t>
  </si>
  <si>
    <t>lišta stěnová vyhnutá; plech žárově pozinkovaný; rš = 70 mm</t>
  </si>
  <si>
    <t>767-POL02</t>
  </si>
  <si>
    <t>Lávka s pororoštem, Z2, podrobně viz výpis prvků</t>
  </si>
  <si>
    <t>Opracování prostupu střechou - podrobně viz. detail I, včetně dodávky potřebného materiálu</t>
  </si>
  <si>
    <t>Položka obsahuje opracování těchto prvků:</t>
  </si>
  <si>
    <t>- odvětrání kanalizace DN 125 - 10 ks</t>
  </si>
  <si>
    <t>- VZT potrubí DN 250 - 2 ks</t>
  </si>
  <si>
    <t>- VZT potrubí DN 450 - 1 ks</t>
  </si>
  <si>
    <t>- odkouření plynových kotlů DN 150 - 3 ks</t>
  </si>
  <si>
    <t>- stožár antény - 1 ks</t>
  </si>
  <si>
    <t>Opracování kotveního prostupu střechou - podrobně viz. detail I, včetně dodávky materiálu</t>
  </si>
  <si>
    <t>MON000001</t>
  </si>
  <si>
    <t>Montáž záchytného systému, včetně kotevní techniky</t>
  </si>
  <si>
    <t>30 kotev, 1 lano</t>
  </si>
  <si>
    <t>Z60000015</t>
  </si>
  <si>
    <t>Kotvicí bod určený ke kotvení do trapézových plechů, kotvení pomocí sklopných kotev</t>
  </si>
  <si>
    <t>Z60000027</t>
  </si>
  <si>
    <t>Nerezové lano 6 mm, pro systémy s požadavkem na permanentní lano</t>
  </si>
  <si>
    <t>Z60000028</t>
  </si>
  <si>
    <t>Koncovka k nerez lanu napínací, pro systémy s požadavkem na permanentní lano</t>
  </si>
  <si>
    <t>Z60000043</t>
  </si>
  <si>
    <t>Montážní lano 14 mm, určené pro záchytné systémy, délka lana 23 m, (dodávka)</t>
  </si>
  <si>
    <t>Z60000045</t>
  </si>
  <si>
    <t>Koncovka k nerez lanu pevná</t>
  </si>
  <si>
    <t>Z60000050</t>
  </si>
  <si>
    <t>Štítek</t>
  </si>
  <si>
    <t>Z60000327</t>
  </si>
  <si>
    <t>Kotvicí bod určený na ocelové konstrukce</t>
  </si>
  <si>
    <t>979990121R00</t>
  </si>
  <si>
    <t>...asfaltové pásy</t>
  </si>
  <si>
    <t>979990161R00</t>
  </si>
  <si>
    <t>...dřevo</t>
  </si>
  <si>
    <t>SAN</t>
  </si>
  <si>
    <t>Sanace konstrukcí</t>
  </si>
  <si>
    <t>SAN-POL01</t>
  </si>
  <si>
    <t>Ochrana podlahy proti poškození a znečištění</t>
  </si>
  <si>
    <t>1NP : (4,8*3)+(3,6*3)+(19,5*3)+(16,2*3)+(6*3)+(4,2*3)+(15,6*3)+(7,8*3)+(53,4*3)+(7,8*3)+(15,6*3)+(3,6*3)+(6*3)</t>
  </si>
  <si>
    <t>2NP : (24,6*3)*(2*2)+(4,5*3)*2+(6*3)*2</t>
  </si>
  <si>
    <t>SAN-POL02</t>
  </si>
  <si>
    <t>Ochrana oken a stěnového pláště proti poškození při vaření v mezistropu</t>
  </si>
  <si>
    <t>1NP : (54+15,6+5,4+19,5+19,5+5,4+15,6)*3</t>
  </si>
  <si>
    <t>2NP : (24,6+9+15,6)*(2*3)</t>
  </si>
  <si>
    <t>SAN-POL03</t>
  </si>
  <si>
    <t>Pracovní lešení pro demontáž a montáž paždíků a pro opravu ocelové konstrukce</t>
  </si>
  <si>
    <t>1NP : (54*2)+(15,6*1,5)+(3*1,5)*2+(9*1,5)*2+(6*1,5)*2+(11,4*1,5)+(12*1,5)+(11*1,5)</t>
  </si>
  <si>
    <t>2NP : (24,6*2)*(2*2)+(8*1,5)*2+(2*1)*2+(5*1,5)*2</t>
  </si>
  <si>
    <t>SAN-POL04</t>
  </si>
  <si>
    <t>Demontáž ocelového kazetového podhledu včetně tepelné izolace, v místě prováděných oprav ocelové konstrukce</t>
  </si>
  <si>
    <t>1NP : (21,6*2,4)*2+(11,4*2,4)+(6*2,4)*2+(15,6*1,8)*2+(8,4*1,2)*2+(4,8*1,2)*2+(19,5*2,4)+(4,2*1,2)+(15,2*1,8)+(5,4*1,2)</t>
  </si>
  <si>
    <t>2NP : (24,6*2,4)*2+(15,6*1,8)*2+(9,3*2,4)*2+(0,6*1,5)*2+(8,4*1,2)*2+(4,8*1,2)*2</t>
  </si>
  <si>
    <t>SAN-POL05</t>
  </si>
  <si>
    <t>Montáž ocelového kazetového podhledu včetně uložení tepelné izolace, v místě prováděných oprav ocelové konstrukce</t>
  </si>
  <si>
    <t>SAN-POL06</t>
  </si>
  <si>
    <t>Demontáž vzduchotechnického potrubí v místě oprav ocelové konstrukce pro zpětné použití</t>
  </si>
  <si>
    <t>24*2*2</t>
  </si>
  <si>
    <t>SAN-POL07</t>
  </si>
  <si>
    <t>Zpětná montáž vzduchotechnického potrubí včetně nového těsnění a spojovacího materiálu, po opravě ocelové konstrukce a montáži podhledu</t>
  </si>
  <si>
    <t>SAN-POL08</t>
  </si>
  <si>
    <t>Odbroušení nekvalitních svarů na přípoji NZP na stropní nosník</t>
  </si>
  <si>
    <t>1NP : 10+10+6+6+4+4+14+12</t>
  </si>
  <si>
    <t>2NP : 10+10+6+6+6+6</t>
  </si>
  <si>
    <t>SAN-POL09</t>
  </si>
  <si>
    <t>Provedení nových montážních svarů na přípoji NZP na stropní nosník</t>
  </si>
  <si>
    <t>SAN-POL10</t>
  </si>
  <si>
    <t>Doplnění nátěrového systému v místě oprav - očištění poškozeného nátěru vlivem odbroušení a vaření, základní a jeden vrchní nátěr</t>
  </si>
  <si>
    <t>110*0,1*4</t>
  </si>
  <si>
    <t>SAN-POL11</t>
  </si>
  <si>
    <t>Odbroušení nekvalitních svarů na přípoji DDS 17 na stropní nosník</t>
  </si>
  <si>
    <t>SAN-POL12</t>
  </si>
  <si>
    <t>Provedení nových montážních svarů na přípoji DDS 17 na stropní nosník</t>
  </si>
  <si>
    <t>SAN-POL13</t>
  </si>
  <si>
    <t>110*0,1*2</t>
  </si>
  <si>
    <t>SAN-POL14</t>
  </si>
  <si>
    <t>Doplnění chybějících šroubů na lištách pláště v přípoji na doplňkové díly DDS 8 a DDS 17, (dle potřeby převrtat otvory)</t>
  </si>
  <si>
    <t>odhad 30% šroubů</t>
  </si>
  <si>
    <t>DDS 17 : 110*0,3</t>
  </si>
  <si>
    <t>DDS 8 - 1 NP : (14+10+10+6+6+6+6+1+1+3+5+13)*0,3+0,7</t>
  </si>
  <si>
    <t>DDS 8 - 2 NP : (35+35)*0,3</t>
  </si>
  <si>
    <t>SAN-POL15</t>
  </si>
  <si>
    <t>Dodatečné utěsnění spar stěnového pláště v mezistropu nízkoexpanzní PUR pěnou, na svislé a vodorovné spáře</t>
  </si>
  <si>
    <t>1 NP - svislá : (39+10+12+6+5+17+5+1+7+17+5+6+12+10)*0,6</t>
  </si>
  <si>
    <t>2.NP - svislá : (17+6+8+6+12+10)*2*0,6</t>
  </si>
  <si>
    <t>1 NP - vodorovná : 54+12,6+15,6+6,6+5,4+19,5+4,6+19,5+5,4+6,6+15,6+12,6</t>
  </si>
  <si>
    <t>2 NP - vodorovná : (24,6+6+9+6,6+15,6+12,6)*2</t>
  </si>
  <si>
    <t>SAN-POL16</t>
  </si>
  <si>
    <t>Vyčištění místností od hrubých stavebních nečistot</t>
  </si>
  <si>
    <t>SAN-POL17</t>
  </si>
  <si>
    <t>Dodávka chybějících styčníkových desek k zavětrovacím dílům NZP</t>
  </si>
  <si>
    <t>kg</t>
  </si>
  <si>
    <t>110*0,2*1</t>
  </si>
  <si>
    <t>SAN-POL18</t>
  </si>
  <si>
    <t>Vnitrostaveništní vodorovná a svislá přeprava</t>
  </si>
  <si>
    <t>195*0,35*0,2</t>
  </si>
  <si>
    <t>195*0,1*0,2</t>
  </si>
  <si>
    <t>195*0,1*0,2*40</t>
  </si>
  <si>
    <t>včetně strojního přemístění materiálu pro zásyp ze vzdálenosti do 10 m od okraje zásypu.</t>
  </si>
  <si>
    <t>Položka je určena pro zásyp stěrkopískem, vlastní dodávka štěrkopísku je oceněna ve specifikaci.</t>
  </si>
  <si>
    <t>Položka je kalkulována pro zásyp původní zeminou.</t>
  </si>
  <si>
    <t>195*0,25*0,2</t>
  </si>
  <si>
    <t>195*0,2</t>
  </si>
  <si>
    <t>58337332R</t>
  </si>
  <si>
    <t>štěrkopísek frakce 0,0 až 22,0 mm; třída C</t>
  </si>
  <si>
    <t>195*0,1*0,2*2</t>
  </si>
  <si>
    <t>M21</t>
  </si>
  <si>
    <t>Elektromontáže</t>
  </si>
  <si>
    <t>210 22 Vedení uzemňovací</t>
  </si>
  <si>
    <t>210220002R00</t>
  </si>
  <si>
    <t>Vedení uzemňovací na povrchu FeZn D 10 mm</t>
  </si>
  <si>
    <t>V položkách je zakalkulována montáž včetně montáže svorek spojovacích, odbočných, upevňovacích a spojovacího materiálu.</t>
  </si>
  <si>
    <t>69,00</t>
  </si>
  <si>
    <t>536,00</t>
  </si>
  <si>
    <t>210220010R00</t>
  </si>
  <si>
    <t>Nátěr zemnícího pásku do 120 mm2</t>
  </si>
  <si>
    <t>Položka obsahuje montáž, dodávka materiálu ve specifikaci.</t>
  </si>
  <si>
    <t>215,00</t>
  </si>
  <si>
    <t>210220021R00</t>
  </si>
  <si>
    <t>Vedení uzemňovací v zemi FeZn do 120 mm2</t>
  </si>
  <si>
    <t>210220231R00</t>
  </si>
  <si>
    <t>Tyč jímací s upev. na stř.hřeben do 3 m, na stojan</t>
  </si>
  <si>
    <t>18,00</t>
  </si>
  <si>
    <t>210220372R00</t>
  </si>
  <si>
    <t>Úhelník ochranný nebo trubka s držáky do zdiva</t>
  </si>
  <si>
    <t>Položka obsahuje montáž a ketvní techniky, dodávka tyče ve specifikaci.</t>
  </si>
  <si>
    <t>23</t>
  </si>
  <si>
    <t>210220401R00</t>
  </si>
  <si>
    <t>Označení svodu štítky, smaltované, umělá hmota</t>
  </si>
  <si>
    <t>210220431R00</t>
  </si>
  <si>
    <t>Tvarování montážního dílu jímače, ochr.trubky,úhel</t>
  </si>
  <si>
    <t>pomocný jímač zhotovený z drátu D 8 mm dl. 0,5 m</t>
  </si>
  <si>
    <t>210220458R00</t>
  </si>
  <si>
    <t>Nátěr nového svodového vodiče, 1x zákl.,2x krycí</t>
  </si>
  <si>
    <t>M21-POL02</t>
  </si>
  <si>
    <t>Demontáž hromosvodu včetně ekologické likvidace</t>
  </si>
  <si>
    <t>246121971R</t>
  </si>
  <si>
    <t>hmota nátěrová na kov vodou ředitelná; základová, vrchní; antikorozní; pro exteriér; mat; červenohnědá; UV odolnost; odolnost proti povětrnosti</t>
  </si>
  <si>
    <t>35441035R</t>
  </si>
  <si>
    <t>tyč JR 1,5; jímací; provedení Fe/Zn; s rovným koncem; délka 1 500 mm</t>
  </si>
  <si>
    <t>35441120R</t>
  </si>
  <si>
    <t>pásek uzemňovací provedení pozinkovaný; 30 x 4 mm</t>
  </si>
  <si>
    <t>35441221R</t>
  </si>
  <si>
    <t>držák jímače a ochranné trubky; provedení Fe/Zn; délka 200 mm</t>
  </si>
  <si>
    <t>18</t>
  </si>
  <si>
    <t>35441312R</t>
  </si>
  <si>
    <t>stříška ochranná horní; provedení Fe/Zn</t>
  </si>
  <si>
    <t>35441380R</t>
  </si>
  <si>
    <t>podpěra vedení podložka; provedení Fe/Zn</t>
  </si>
  <si>
    <t>184,00</t>
  </si>
  <si>
    <t>35441440R</t>
  </si>
  <si>
    <t>podpěra vedení do zdiva; provedení Fe/Zn; délka 200 mm</t>
  </si>
  <si>
    <t>35441542R</t>
  </si>
  <si>
    <t>podpěra vedení na ploché střechy; provedení Fe/Zn</t>
  </si>
  <si>
    <t>245,00</t>
  </si>
  <si>
    <t>35441830R</t>
  </si>
  <si>
    <t>úhelník ochranný; l = 2 000 mm</t>
  </si>
  <si>
    <t>35441840R</t>
  </si>
  <si>
    <t>držák ochranného úhelníku do zdiva; provedení Fe/Zn; délka 250 mm</t>
  </si>
  <si>
    <t>23*2</t>
  </si>
  <si>
    <t>35441846R</t>
  </si>
  <si>
    <t>štítek označovací</t>
  </si>
  <si>
    <t>35441860R</t>
  </si>
  <si>
    <t>svorka k jímací tyči; provedení Fe/Zn</t>
  </si>
  <si>
    <t>35441875R</t>
  </si>
  <si>
    <t>svorka křížová pro vodič; provedení Fe/Zn</t>
  </si>
  <si>
    <t>35441885R</t>
  </si>
  <si>
    <t>svorka spojovací pro lano; provedení Fe/Zn</t>
  </si>
  <si>
    <t>35441895R</t>
  </si>
  <si>
    <t>svorka připojovací; provedení Fe/Zn</t>
  </si>
  <si>
    <t>35441925R</t>
  </si>
  <si>
    <t>svorka zkušební pro lano; provedení Fe/Zn</t>
  </si>
  <si>
    <t>35441986R</t>
  </si>
  <si>
    <t>svorka pro zemnící pásku; provedení Fe/Zn</t>
  </si>
  <si>
    <t>35441996R</t>
  </si>
  <si>
    <t>svorka zemnící páska-drát; provedení Fe/Zn</t>
  </si>
  <si>
    <t>35444180R</t>
  </si>
  <si>
    <t>drát pr. 8 mm; AlMgSi T/4</t>
  </si>
  <si>
    <t>35444180T</t>
  </si>
  <si>
    <t xml:space="preserve">drát pr. 10 mm, AlMgSi T/4 </t>
  </si>
  <si>
    <t>MAT99R</t>
  </si>
  <si>
    <t>Kotevní technika - vruty, hmoždinky, dodávka</t>
  </si>
  <si>
    <t>VN</t>
  </si>
  <si>
    <t>Vedlejší náklady</t>
  </si>
  <si>
    <t>00512 Náklady spojené s prováděním stavby</t>
  </si>
  <si>
    <t>9+9589</t>
  </si>
  <si>
    <t>005124010T</t>
  </si>
  <si>
    <t>Kompletační činost (IČD)</t>
  </si>
  <si>
    <t>kpl</t>
  </si>
  <si>
    <t>800-0</t>
  </si>
  <si>
    <t>Kompletací stavební části stavby vznikají dodavateli náklady, které by měl zahrnout do celkové ceny své dodávky, i když se nejedná o stavební a montážní práce, a uplatňují se samostatně.</t>
  </si>
  <si>
    <t>Započítání těchto nákladů do cen stavebních je závislé na dohodě mezi dodavatelem a odběratelem nebo za podmínek veřejné soutěže nebo výběrového řízení.</t>
  </si>
  <si>
    <t>005121 Zařízení staveniště</t>
  </si>
  <si>
    <t>005121 R</t>
  </si>
  <si>
    <t>Zařízení staveniště</t>
  </si>
  <si>
    <t>Veškeré náklady spojené s vybudováním, provozem a odstraněním zařízení staveniště.</t>
  </si>
  <si>
    <t>ON</t>
  </si>
  <si>
    <t>Ostatní náklady</t>
  </si>
  <si>
    <t>00523 Zkoušky a revize</t>
  </si>
  <si>
    <t>Náklady zhotovitele, související s prováděním zkoušek a revizí předepsaných technickými normami nebo objednatelem a které jsou pro provedení díla nezbytné.</t>
  </si>
  <si>
    <t>005231020R</t>
  </si>
  <si>
    <t>Individuální a komplexní vyzkoušení</t>
  </si>
  <si>
    <t>Náklady na individuální zkoušky dodaných a smontovaných technologických zařízení včetně komplexního vyzkoušení.</t>
  </si>
  <si>
    <t>00523  R</t>
  </si>
  <si>
    <t>Zkoušky a revize</t>
  </si>
  <si>
    <t>Soubor</t>
  </si>
  <si>
    <t>00524 Předání a převzetí díla</t>
  </si>
  <si>
    <t>Náklady zhotovitele, které vzniknou v souvislosti s povinnostmi zhotovitele při předání a převzetí díla.</t>
  </si>
  <si>
    <t>005241010R</t>
  </si>
  <si>
    <t xml:space="preserve">Dokumentace skutečného provedení </t>
  </si>
  <si>
    <t>Náklady na vyhotovení dokumentace skutečného provedení stavby a její předání objednateli v požadované formě a požadovaném počtu 3 paré.</t>
  </si>
  <si>
    <t>00528 Podmínky dotačních programů</t>
  </si>
  <si>
    <t>Náklady zhotovitele, které vznikají v souvislosti se specifickými obchodními podmínkami objednatele.</t>
  </si>
  <si>
    <t>005281010R</t>
  </si>
  <si>
    <t>Propagace</t>
  </si>
  <si>
    <t>Náklady spojené s publicitou. Zahrnuje náklady na dodávku a montáž propagačního a informačního panelu a pamětní desky. Panel a pamětní deska bude v souladu s grafickým manuálem pro publicitu.</t>
  </si>
  <si>
    <t>Rozměry panelu 2x2 m, materiál plast kotvený do ocelové rámu.</t>
  </si>
  <si>
    <t>Rozměry pamětní desky 0,3x0,4 m, materiál plast.</t>
  </si>
  <si>
    <t>=</t>
  </si>
  <si>
    <t>Cena včetně DPH:</t>
  </si>
  <si>
    <t>Celkem za stavbu bez DPH</t>
  </si>
  <si>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</si>
  <si>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</si>
  <si>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</si>
  <si>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</si>
  <si>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</si>
  <si>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</si>
  <si>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</si>
  <si>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</si>
  <si>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</si>
  <si>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</si>
  <si>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</si>
  <si>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</si>
  <si>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</si>
  <si>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</si>
  <si>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</si>
  <si>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</si>
  <si>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</si>
  <si>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</si>
  <si>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</si>
  <si>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</si>
  <si>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</si>
  <si>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</si>
  <si>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</si>
  <si>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</si>
  <si>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</si>
  <si>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</si>
  <si>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</si>
  <si>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</si>
  <si>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</si>
  <si>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</si>
  <si>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</si>
  <si>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</si>
  <si>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</si>
  <si>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</si>
  <si>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</si>
  <si>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</si>
  <si>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</si>
  <si>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</si>
  <si>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</si>
  <si>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</si>
  <si>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</si>
  <si>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14/001172</t>
  </si>
  <si>
    <t>MŠ Vinohrady, Tylova 624, Česká Třebová</t>
  </si>
  <si>
    <t>Město Česká Třebová</t>
  </si>
  <si>
    <t>Staré náměstí 78</t>
  </si>
  <si>
    <t>Česká Třebová</t>
  </si>
  <si>
    <t>56002</t>
  </si>
  <si>
    <t>DEKPROJEKT s.r.o.</t>
  </si>
  <si>
    <t>Tiskařská 257/10</t>
  </si>
  <si>
    <t>Praha-Malešice</t>
  </si>
  <si>
    <t>10800</t>
  </si>
  <si>
    <t>27642411</t>
  </si>
  <si>
    <t>Skupinove_DPH</t>
  </si>
  <si>
    <t>00278653</t>
  </si>
  <si>
    <t>CZ00278653</t>
  </si>
  <si>
    <t>Stavební objekt</t>
  </si>
  <si>
    <t>SO 01</t>
  </si>
  <si>
    <t>Snížení energetické náročnosti stavby</t>
  </si>
  <si>
    <t>801.31.7.3</t>
  </si>
  <si>
    <t>SO 02</t>
  </si>
  <si>
    <t>Vedlejší a ostatní náklady</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</si>
  <si>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</si>
  <si>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</si>
  <si>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</si>
  <si>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</si>
  <si>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</si>
  <si>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</si>
  <si>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</si>
  <si>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</si>
  <si>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</si>
  <si>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</si>
  <si>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</si>
  <si>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</si>
  <si>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</si>
  <si>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</si>
  <si>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</si>
  <si>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</si>
  <si>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</si>
  <si>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</si>
  <si>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</si>
  <si>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</si>
  <si>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</si>
  <si>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</si>
  <si>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</si>
  <si>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</si>
  <si>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</si>
  <si>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</si>
  <si>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</si>
  <si>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</si>
  <si>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</si>
  <si>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</si>
  <si>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</si>
  <si>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</si>
  <si>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</si>
  <si>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</si>
  <si>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</si>
  <si>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</si>
  <si>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</si>
  <si>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</si>
  <si>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</si>
  <si>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</si>
  <si>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</si>
  <si>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</si>
  <si>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</si>
  <si>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</si>
  <si>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801</t>
  </si>
  <si>
    <t>Budovy občanské výstavby</t>
  </si>
  <si>
    <t>801.3</t>
  </si>
  <si>
    <t>Budovy pro výuku a výchovu</t>
  </si>
  <si>
    <t>801.31</t>
  </si>
  <si>
    <t>budovy mateřských škol</t>
  </si>
  <si>
    <t>801.31.7</t>
  </si>
  <si>
    <t>svislá nosná konstrukce kovová</t>
  </si>
  <si>
    <t>rekonstrukce a modernizace objektu s opravou</t>
  </si>
  <si>
    <t>Rozsah:</t>
  </si>
  <si>
    <t>Rekapitulace soupisů náležejících k objektu</t>
  </si>
  <si>
    <t>Soupis</t>
  </si>
  <si>
    <t>Cena (Kč)</t>
  </si>
  <si>
    <t>01</t>
  </si>
  <si>
    <t>Fasáda</t>
  </si>
  <si>
    <t>02</t>
  </si>
  <si>
    <t>Výplně otvorů</t>
  </si>
  <si>
    <t>03</t>
  </si>
  <si>
    <t>Střecha</t>
  </si>
  <si>
    <t>04</t>
  </si>
  <si>
    <t>Sanace ocelové konstrukce</t>
  </si>
  <si>
    <t>05</t>
  </si>
  <si>
    <t>Elektroinstalace - hromosvod</t>
  </si>
  <si>
    <t>Celkem objekt</t>
  </si>
  <si>
    <t>Položkový soupis prací a dodávek</t>
  </si>
  <si>
    <t>Ceník</t>
  </si>
  <si>
    <t>Cen. soustava</t>
  </si>
  <si>
    <t>Ceník, kapitola</t>
  </si>
  <si>
    <t>Poznámka uchazeče</t>
  </si>
  <si>
    <t>Díl:</t>
  </si>
  <si>
    <t>1</t>
  </si>
  <si>
    <t>Zemní práce</t>
  </si>
  <si>
    <t>113 10-6 Rozebrání dlažeb, panelů</t>
  </si>
  <si>
    <t>s přemístěním hmot na skládku na vzdálenost do 3 m nebo s naložením na dopravní prostředek</t>
  </si>
  <si>
    <t>113 10-61 komunikací pro pěší s jakýmkoliv ložem a výplní spár</t>
  </si>
  <si>
    <t>113106121R00</t>
  </si>
  <si>
    <t>...z betonových nebo kameninových dlaždic nebo tvarovek</t>
  </si>
  <si>
    <t>m2</t>
  </si>
  <si>
    <t>822-1</t>
  </si>
  <si>
    <t>RTS</t>
  </si>
  <si>
    <t>původní okapový chodník : 85,12</t>
  </si>
  <si>
    <t>139 6 Ruční výkop jam, rýh a šachet</t>
  </si>
  <si>
    <t>s přehozením na vzdálenost do 5 m nebo s naložením na ruční dopravní prostředek</t>
  </si>
  <si>
    <t>139601103R00</t>
  </si>
  <si>
    <t>...v hornině 4</t>
  </si>
  <si>
    <t>m3</t>
  </si>
  <si>
    <t>800-1</t>
  </si>
  <si>
    <t>výkop : 85,12*0,25</t>
  </si>
  <si>
    <t>výkop : 32*0,3+10,42*0,3+10,48*0,3+5,39*0,3+3,8*0,3</t>
  </si>
  <si>
    <t>162 10 Vodorovné přemístění výkopku</t>
  </si>
  <si>
    <t>po suchu, bez ohledu na druh dopravního prostředku, bez naložení výkopku, avšak se složením bez rozhrnutí,</t>
  </si>
  <si>
    <t>162201102R00</t>
  </si>
  <si>
    <t>...z horniny 1 až 4, na vzdálenost přes 20  do 50 m</t>
  </si>
  <si>
    <t>S3_zem_160 : 50.6100*0,16</t>
  </si>
  <si>
    <t>nový okapový chodník : (35,05+11,84+11,9+3,96+5,7)*0,23</t>
  </si>
  <si>
    <t>obrubník : (14,86+29,36+89,24+29,19+10,31)*0,2*0,05</t>
  </si>
  <si>
    <t>162701105R08</t>
  </si>
  <si>
    <t>...z horniny 1 až 4, na vzdálenost přes 9 000  do 10 000 m</t>
  </si>
  <si>
    <t>162 10-9 příplatek k ceně za každých dalších i započatých 1 000 m přes 10 000 m</t>
  </si>
  <si>
    <t>162701109R08</t>
  </si>
  <si>
    <t>...z horniny 1 až 4</t>
  </si>
  <si>
    <t>S3_zem_160 : (50.6100*0,16)*20</t>
  </si>
  <si>
    <t>nový okapový chodník : ((35,05+11,84+11,9+3,96+5,7)*0,23)*20</t>
  </si>
  <si>
    <t>obrubník : ((14,86+29,36+89,24+29,19+10,31)*0,2*0,05)*20</t>
  </si>
  <si>
    <t>174 10-11 Zásyp sypaninou se zhutněním</t>
  </si>
  <si>
    <t>z jakékoliv horniny s uložením výkopku po vrstvách,</t>
  </si>
  <si>
    <t>174101101R00</t>
  </si>
  <si>
    <t>...jam, šachet, rýh nebo kolem objektů v těchto vykopávkách</t>
  </si>
  <si>
    <t>včetně strojního přemístění materiálu pro zásyp ze vzdálenosti do 10 m od okraje zásypu</t>
  </si>
  <si>
    <t>výkop : (85,12*0,25)</t>
  </si>
  <si>
    <t>výkop : (32*0,3+10,42*0,3+10,48*0,3+5,39*0,3+3,8*0,3)</t>
  </si>
  <si>
    <t>S3_zem_160 : -50.6100*0,16</t>
  </si>
  <si>
    <t>nový okapový chodník : -(35,05+11,84+11,9+3,96+5,7)*0,23</t>
  </si>
  <si>
    <t>obrubník : -(14,86+29,36+89,24+29,19+10,31)*0,2*0,05</t>
  </si>
  <si>
    <t>181 20 Úprava pláně v násypech</t>
  </si>
  <si>
    <t>vyrovnání výškových rozdílů, plochy vodorovné a plochy do sklonu 1 : 5,</t>
  </si>
  <si>
    <t>181201111R00</t>
  </si>
  <si>
    <t>...bez rozlišení horniny, se zhutněním - ručně</t>
  </si>
  <si>
    <t>výkop : 32+10,42+10,48+5,39+3,8</t>
  </si>
  <si>
    <t>S3_zem_160 : -168,7*0,16</t>
  </si>
  <si>
    <t>199 Poplatky za skládku</t>
  </si>
  <si>
    <t>199000002R00</t>
  </si>
  <si>
    <t>...horniny 1- 4</t>
  </si>
  <si>
    <t>5</t>
  </si>
  <si>
    <t>Komunikace</t>
  </si>
  <si>
    <t>289 97-1 Zřízení vrstvy z geotextilie na upraveném povrchu</t>
  </si>
  <si>
    <t>289971211R00</t>
  </si>
  <si>
    <t>Zřízení vrstvy z geotextilie sklon do 1:5 š.do 3 m</t>
  </si>
  <si>
    <t>800-2</t>
  </si>
  <si>
    <t>nový okapový chodník : (35,05+11,84+11,9+3,96+5,7)</t>
  </si>
  <si>
    <t>det_A : (9,51+14,62+0,4*3+30,79+30,96+57,64)*0,25</t>
  </si>
  <si>
    <t>451 50 Zřízení podkladní vrstvy z kameniva pod dlažbu</t>
  </si>
  <si>
    <t>451504112R00</t>
  </si>
  <si>
    <t>Zřízení lože z kameniva pod dlažbu tl. do 150 mm</t>
  </si>
  <si>
    <t>831-1</t>
  </si>
  <si>
    <t>596 8 Kladení dlažby z betonových nebo kamenin. dlaždic</t>
  </si>
  <si>
    <t>komunikací pro pěší do velikosti dlaždic 0,25 m2 s provedením lože tl. do 3 cm, s vyplněním spár a se smetením přebytečného materiálu na vzdálenost do 3 m</t>
  </si>
  <si>
    <t>596811111R00</t>
  </si>
  <si>
    <t>...do lože z kameniva těženého tloušťky do 30 mm</t>
  </si>
  <si>
    <t>včetně dodávky materiálu pro lože.</t>
  </si>
  <si>
    <t>916 5 Osazení záhonového obrubníku betonového</t>
  </si>
  <si>
    <t>se zřízením lože z betonu prostého B 12,5 tl. 5 až 10 cm se zalitím a zatřením spár cementovou maltou</t>
  </si>
  <si>
    <t>916 51 včetně dodávky obrubníků</t>
  </si>
  <si>
    <t>916561111RT4</t>
  </si>
  <si>
    <t>...rozměrů 500/50/250 mm, do lože z betonu prostého C 12/15, s boční opěrou z betonu prostého</t>
  </si>
  <si>
    <t>m</t>
  </si>
  <si>
    <t>14,86+29,36+89,24+29,19+10,31</t>
  </si>
  <si>
    <t>583418064R</t>
  </si>
  <si>
    <t>kamenivo přírodní drcené frakce 16,0 až 32,0 mm; třída B</t>
  </si>
  <si>
    <t>T</t>
  </si>
  <si>
    <t>SPCM</t>
  </si>
  <si>
    <t>nový okapový chodník : (35,05+11,84+11,9+3,96+5,7)*0,15*2</t>
  </si>
  <si>
    <t>59245601T</t>
  </si>
  <si>
    <t>dlažba betonová jednovrstvá; obdélník; l = 600 mm; š = 400 mm; tl. 40,0 mm; šedá</t>
  </si>
  <si>
    <t>Vlastní</t>
  </si>
  <si>
    <t>nový okapový chodník : (35,05+11,84+11,9+3,96+5,7)*1,1</t>
  </si>
  <si>
    <t>69366198R</t>
  </si>
  <si>
    <t>geotextilie PP; funkce separační, ochranná, výztužná, filtrační; plošná hmotnost 300 g/m2; zpevněná oboustranně</t>
  </si>
  <si>
    <t>nový okapový chodník : (35,05+11,84+11,9+3,96+5,7)*1,15</t>
  </si>
  <si>
    <t>det_A : (9,51+14,62+0,4*3+30,79+30,96+57,64)*0,25*1,15</t>
  </si>
  <si>
    <t>62</t>
  </si>
  <si>
    <t>Úpravy povrchů vnější</t>
  </si>
  <si>
    <t>602 01 Omítky stěn z hotových směsí</t>
  </si>
  <si>
    <t>po jednotlivých vrstvách</t>
  </si>
  <si>
    <t>602019183RT4</t>
  </si>
  <si>
    <t>...omítka vrchní tenkovrstvá, silikonová,  , tloušťka vrstvy 1,5 mm, ruční provádění</t>
  </si>
  <si>
    <t>801-1</t>
  </si>
  <si>
    <t>S1_eps_160 : 890.1600</t>
  </si>
  <si>
    <t>S2_eps_160 : 160.9400</t>
  </si>
  <si>
    <t>S4_mv_160 : 18.1000</t>
  </si>
  <si>
    <t>nadprazi : 176.2200*0,2</t>
  </si>
  <si>
    <t>osteni : 237.6000*0,2</t>
  </si>
  <si>
    <t>parapet : 157.5000*0,04</t>
  </si>
  <si>
    <t>det_C_vnitrni_osteni : 231.0000*(0,16*2+0,13)</t>
  </si>
  <si>
    <t>elektroskříň : (1,5+0,4*2)*1,35</t>
  </si>
  <si>
    <t>602 01-1 Doplňkové práce pro omítky stěn z hotových směsí</t>
  </si>
  <si>
    <t>602019193R00</t>
  </si>
  <si>
    <t>...podkladní nátěr pod tenkovrstvé omítky</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</si>
  <si>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</si>
  <si>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</si>
  <si>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</si>
  <si>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...z postaveného lešení</t>
  </si>
  <si>
    <t>otvor : 338.8700</t>
  </si>
  <si>
    <t>622 3 Zateplovací systémy</t>
  </si>
  <si>
    <t>622323115T00</t>
  </si>
  <si>
    <t>soklovým polystyrenem, tloušťky 160 mm, bez povrchové úpravy</t>
  </si>
  <si>
    <t>S3_zem_160 : 50.6100</t>
  </si>
  <si>
    <t>622323125T00</t>
  </si>
  <si>
    <t>soklovým polystyrenem, tloušťky 160 mm, zakončené stěrkou s výztužnou tkaninou</t>
  </si>
  <si>
    <t>Položka je určena pro zateplení fasády a obsahuje: nanesení lepicího tmelu na izolační desky, nalepení desek, zajištění talířovými hmoždinkami (6 ks/m2), přebroušení desek, natažení stěrky, vtlačení výztužné tkaniny (1,15 m2/m2), přehlazení stěrky. V položce je obsaženo 0,14 m rohových lišt na m2.</t>
  </si>
  <si>
    <t>Položka neobsahuje kontaktní nátěr a povrchovou úpravu omítkou.</t>
  </si>
  <si>
    <t>S3_per_160 : 52.4700</t>
  </si>
  <si>
    <t>622 31-3 Zateplení fasády</t>
  </si>
  <si>
    <t>nanesení lepicího tmelu na izolační desky, nalepení desek, zajištění talířovými hmoždinkami (6 ks/m2), přebroušení desek, natažení stěrky, vtlačení výztužné tkaniny (1,15 m2/m2), přehlazení stěrky. Kontaktní nátěr a povrchová úprava omítkou podle popisu položky.</t>
  </si>
  <si>
    <t>K ochraně hran na rozích budovy je zahrnuto 0,14 m rohových lišt na m2.</t>
  </si>
  <si>
    <t>622323135RV1</t>
  </si>
  <si>
    <t xml:space="preserve">... , expandovaným polystyrénem, tloušťky 160 mm, zakončené stěrkou s výztužnou tkaninou,  </t>
  </si>
  <si>
    <t>Izolant typu EPS 70 F. Položka neobsahuje kontaktní nátěr a povrchovou úpravu omítkou.</t>
  </si>
  <si>
    <t>nadprazi : 176.2200*0,04-2,4*0,04*2</t>
  </si>
  <si>
    <t>osteni : 237.6000*0,04-4,8*0,04*2</t>
  </si>
  <si>
    <t>parapet : 157.5000*0,04-2,4*0,04*2</t>
  </si>
  <si>
    <t>Izolant typu EPS 100 F. Položka neobsahuje kontaktní nátěr a povrchovou úpravu omítkou.</t>
  </si>
  <si>
    <t>det_C_vnitrni_osteni : 231.0000*0,13-1,5*2*0,13</t>
  </si>
  <si>
    <t>622323835RV1</t>
  </si>
  <si>
    <t xml:space="preserve">... , minerálními deskami s podélným vláknem, tloušťky 160 mm, zakončené stěrkou s výztužnou tkaninou,  </t>
  </si>
  <si>
    <t>nadprazi : 2,4*0,04*2</t>
  </si>
  <si>
    <t>osteni : 4,8*0,04*2</t>
  </si>
  <si>
    <t>parapet : 2,4*0,04*2</t>
  </si>
  <si>
    <t>det_C_vnitrni_osteni : 1,5*2*0,13</t>
  </si>
  <si>
    <t>622 31-9 Příplatky, slevy</t>
  </si>
  <si>
    <t>622323191R00</t>
  </si>
  <si>
    <t>...sleva za lepení izolantu PUR pěnou</t>
  </si>
  <si>
    <t>položka obsahuje odečet kotev a rozdíl ceny mezi lepidlem a PUR pěnou</t>
  </si>
  <si>
    <t>622391121R00</t>
  </si>
  <si>
    <t>...za hmoždinky STR U 6 ks/m2, s dodávkou hmoždinek</t>
  </si>
  <si>
    <t>622 33 Profily zakládací</t>
  </si>
  <si>
    <t>622323015R00</t>
  </si>
  <si>
    <t>...hliníkové, pro izolaci tl. 160 mm</t>
  </si>
  <si>
    <t>včetně kotevní techniky</t>
  </si>
  <si>
    <t>det_G : 10,64*2</t>
  </si>
  <si>
    <t>det_A´ : 28,1</t>
  </si>
  <si>
    <t>622 48-12 Vyztužení vnějších omítek stěn sklotextilní síťovinou</t>
  </si>
  <si>
    <t>622481211RU2</t>
  </si>
  <si>
    <t>...s dodávkou výztužné sítě a stěrkového tmelu</t>
  </si>
  <si>
    <t>nadprazi : 176.2200*0,16</t>
  </si>
  <si>
    <t>osteni : 237.6000*0,16</t>
  </si>
  <si>
    <t>parapet : 157.5000*0,16</t>
  </si>
  <si>
    <t>det_C_vnitrni_osteni : 231.0000*0,16*2</t>
  </si>
  <si>
    <t>přechody izolací : 50.6100/0,3*0,4+15,23*0,4*2-3,18*0,4*2*2</t>
  </si>
  <si>
    <t>det_A : 168,7*0,1</t>
  </si>
  <si>
    <t>622481291R00</t>
  </si>
  <si>
    <t>...montáž výztužné lišty rohové a dilatační- bez dodávky materiálu</t>
  </si>
  <si>
    <t>položka je určena pro lišty které nejsou součástí zateplovacího systému</t>
  </si>
  <si>
    <t>nadprazi : 176.2200*2</t>
  </si>
  <si>
    <t>osteni : 237.6000*2</t>
  </si>
  <si>
    <t>parapet : 157.5000</t>
  </si>
  <si>
    <t>det_C_vnitrni_osteni : 231.0000*2</t>
  </si>
  <si>
    <t>parapet : 0,16*2*(56+46+9+2+1,2*2)+1,6</t>
  </si>
  <si>
    <t>622 90-4 Očištění fasád</t>
  </si>
  <si>
    <t>622904112R00</t>
  </si>
  <si>
    <t>...tlakovou vodou, složitost fasády 1 - 2</t>
  </si>
  <si>
    <t>624 Úpravy spár</t>
  </si>
  <si>
    <t>624971111T00</t>
  </si>
  <si>
    <t>dodatečným vložením těsnění do spáry do tl. 25 mm</t>
  </si>
  <si>
    <t>801-4</t>
  </si>
  <si>
    <t>včetně dodávky těsnění</t>
  </si>
  <si>
    <t>27620DEKT</t>
  </si>
  <si>
    <t>Plastový profil s integrovanou síťovinou a okapničkou pro napojení ETICS na oplechování</t>
  </si>
  <si>
    <t xml:space="preserve">m     </t>
  </si>
  <si>
    <t>parapet : 0,16*2*(56+46+9+2+1,2*2)*1,05+1,6*1,02</t>
  </si>
  <si>
    <t>28350100.AR</t>
  </si>
  <si>
    <t>profil rohový s okapničkou; plast+tkanina; l = 2 000 mm</t>
  </si>
  <si>
    <t>nadprazi : 176.2200*1,02</t>
  </si>
  <si>
    <t>28350101.AR</t>
  </si>
  <si>
    <t>profil okenní; plast+tkanina; l = 1 400 mm</t>
  </si>
  <si>
    <t>osteni : 237.6000*1,02</t>
  </si>
  <si>
    <t>det_C_vnitrni_osteni : 231.0000*1,02</t>
  </si>
  <si>
    <t>28350103.AR</t>
  </si>
  <si>
    <t>profil podparapetní; plast+tkanina; l = 2 000 mm</t>
  </si>
  <si>
    <t>parapet : 157.5000*1,02</t>
  </si>
  <si>
    <t>553927608R</t>
  </si>
  <si>
    <t>lišta rohová; pro tenkovrstvé omítky; materiál Al; l = 2 500 mm</t>
  </si>
  <si>
    <t>94</t>
  </si>
  <si>
    <t>Lešení a stavební výtahy</t>
  </si>
  <si>
    <t>941 94-1 Montáž lešení lehkého pracovního řadového s podlahami</t>
  </si>
  <si>
    <t>941941041R00</t>
  </si>
  <si>
    <t>...šířky od 1,00 do 1,20 m, výšky do 10 m</t>
  </si>
  <si>
    <t>800-3</t>
  </si>
  <si>
    <t>Včetně kotvení lešení.</t>
  </si>
  <si>
    <t>88,8*8*2</t>
  </si>
  <si>
    <t>60,6*5</t>
  </si>
  <si>
    <t>941 94-19 příplatek k ceně za každý další i započatý měsíc použití lešení</t>
  </si>
  <si>
    <t>941941291R00</t>
  </si>
  <si>
    <t>...šířky od 1,00 do 1,20 m a výšky do 10 m</t>
  </si>
  <si>
    <t>88,8*8*2*2</t>
  </si>
  <si>
    <t>60,6*5*2</t>
  </si>
  <si>
    <t>941 94-18 Demontáž lešení lehkého řadového s podlahami</t>
  </si>
  <si>
    <t>941941841R00</t>
  </si>
  <si>
    <t>...šířky přes 1 do 1,2 m, výšky do 10 m</t>
  </si>
  <si>
    <t>944 94-11 Ochranné zábradlí</t>
  </si>
  <si>
    <t>944941103R00</t>
  </si>
  <si>
    <t>...na lešeňových trubkových konstrukcích dvoutyčové</t>
  </si>
  <si>
    <t>Pro lešeňové trubkové konstrukce do výšky 40 m.</t>
  </si>
  <si>
    <t>88,8*4*2</t>
  </si>
  <si>
    <t>60,6*3</t>
  </si>
  <si>
    <t>944 94-40 Ochranné sítě</t>
  </si>
  <si>
    <t>944944011R00</t>
  </si>
  <si>
    <t xml:space="preserve">...z umělých vláken </t>
  </si>
  <si>
    <t>944 94-409 příplatek k ceně za každý další i započatý měsíc použití ochranných sítí</t>
  </si>
  <si>
    <t>944944031R00</t>
  </si>
  <si>
    <t>...z umělých vláken</t>
  </si>
  <si>
    <t>944 94-48 Demontáž ochranné sítě</t>
  </si>
  <si>
    <t>944944081R00</t>
  </si>
  <si>
    <t>99</t>
  </si>
  <si>
    <t>Staveništní přesun hmot</t>
  </si>
  <si>
    <t>998 01-40 Budovy se svislou kcí mont.tyč. - jakýkoliv plášť</t>
  </si>
  <si>
    <t>Přesun hmot</t>
  </si>
  <si>
    <t>pro budovy občanské výstavby (801)</t>
  </si>
  <si>
    <t>pro haly občanské výstavby      (802)</t>
  </si>
  <si>
    <t>pro budovy pro bydlení              (803)</t>
  </si>
  <si>
    <t>pro haly pro výrobu a služby      (811)</t>
  </si>
  <si>
    <t>pro budovy pro výrobu a služby (812)</t>
  </si>
  <si>
    <t>se svislou nosnou konstrukcí montovanou z dílců betonových tyčových (4),</t>
  </si>
  <si>
    <t>se všemi druhy obvodových plášťů i bez pláště kromě pláště vyzdívaného z cihel, tvárnic a bloků</t>
  </si>
  <si>
    <t>Příplatek za zvětšený přesun přes vymezenou největší dopravní vzdálenost</t>
  </si>
  <si>
    <t>998014021R00</t>
  </si>
  <si>
    <t>Přesun hmot, budovy mont. vícepodl. s pláštěm, 18m</t>
  </si>
  <si>
    <t>t</t>
  </si>
  <si>
    <t>801-2</t>
  </si>
  <si>
    <t>711</t>
  </si>
  <si>
    <t>Izolace proti vodě</t>
  </si>
  <si>
    <t>711 11 Izolace proti zemní vlhkosti natěradly za studena</t>
  </si>
  <si>
    <t>711 11-2 na ploše svslé, včetně pomocného lešení o výšce podlahy do 1900 mm a pro zatížení do 1,5 kPa.</t>
  </si>
  <si>
    <t>711 11-21 nátěrem</t>
  </si>
  <si>
    <t>711112001RZ1</t>
  </si>
  <si>
    <t>...penetračním, 1x nátěr, včetně dodávky penetračního laku ALP</t>
  </si>
  <si>
    <t>800-711</t>
  </si>
  <si>
    <t>det_A : 168,7*0,5</t>
  </si>
  <si>
    <t>711 14 Izolace proti zemní vlhkosti pásy přitavením</t>
  </si>
  <si>
    <t>711142559RT2</t>
  </si>
  <si>
    <t>...svislá, 2 vrstvy, bez dodávky izolačních pásů</t>
  </si>
  <si>
    <t>62852265R</t>
  </si>
  <si>
    <t>pás izolační z modifikovaného asfaltu natavitelný, mechanicky kotvený; nosná vložka skelná tkanina; horní strana jemný minerální posyp; spodní strana PE fólie; tl. 4,0 mm</t>
  </si>
  <si>
    <t>det_A : 168,7*0,5*2*1,15</t>
  </si>
  <si>
    <t>998 71-1 Přesun hmot pro izolace proti vodě</t>
  </si>
  <si>
    <t>50 m vodorovně měřeno od těžiště půdorysné plochy skládky do těžiště půdorysné plochy objektu</t>
  </si>
  <si>
    <t>998711101R00</t>
  </si>
  <si>
    <t>...svisle do 6 m</t>
  </si>
  <si>
    <t>713</t>
  </si>
  <si>
    <t>Izolace tepelné</t>
  </si>
  <si>
    <t>713 19 Izolace tepelné běžných konstrukcí - doplňky</t>
  </si>
  <si>
    <t>Izolace tepelné běžných stavebních konstrukcí - doplňky a konstrukční součásti</t>
  </si>
  <si>
    <t>713391193T00</t>
  </si>
  <si>
    <t>Těsnění spojů samolepící páskou</t>
  </si>
  <si>
    <t>800-713</t>
  </si>
  <si>
    <t>det_F : (79,18*2+56,08+4,6)</t>
  </si>
  <si>
    <t>28355220R</t>
  </si>
  <si>
    <t>páska těsnicí PUR; komprimovaná; samolepicí; jednostranně; tl. 15,00 mm; š. spáry 3 až 7 mm; l = 8,00 m; funkce vodotěsnost</t>
  </si>
  <si>
    <t>det_F : (79,18*2+56,08+4,6)*1,02</t>
  </si>
  <si>
    <t>28355248R</t>
  </si>
  <si>
    <t>páska těsnicí PUR; samolepicí; jednostranně; tl. 6,00 mm; š = 15,0 mm; l = 5,60 m; funkce vodotěsnost</t>
  </si>
  <si>
    <t>998 71-3 Přesun hmot pro izolace tepelné</t>
  </si>
  <si>
    <t>998713102R00</t>
  </si>
  <si>
    <t>...v objektech výšky do 12 m</t>
  </si>
  <si>
    <t>764</t>
  </si>
  <si>
    <t>Konstrukce klempířské</t>
  </si>
  <si>
    <t>764 01-11 Krytiny z pozinkovaného plechu</t>
  </si>
  <si>
    <t>764 01-111 výroba a montáž hladké střešní krytiny s úpravou krytiny u okapů, prostupů a výčnělků</t>
  </si>
  <si>
    <t>764317200R00</t>
  </si>
  <si>
    <t xml:space="preserve">...železobetonových desek,  </t>
  </si>
  <si>
    <t>800-764</t>
  </si>
  <si>
    <t>Plech bude z výroby lakován</t>
  </si>
  <si>
    <t>krytina elektroskříně : 1,6*0,5</t>
  </si>
  <si>
    <t>764 21-11 Demontáž krytiny hladké střešní</t>
  </si>
  <si>
    <t>764317800R00</t>
  </si>
  <si>
    <t xml:space="preserve">...železobetonových desek,  ,  </t>
  </si>
  <si>
    <t>krytina elektroskříně : 1,5*0,45</t>
  </si>
  <si>
    <t>764 21-21 Demontáž oplechování parapetů</t>
  </si>
  <si>
    <t>764410850R00</t>
  </si>
  <si>
    <t>...rš od 100 do 330 mm</t>
  </si>
  <si>
    <t>764 41 Oplechování parapetů z pozinkovaného plechu</t>
  </si>
  <si>
    <t>včetně rohů</t>
  </si>
  <si>
    <t>76441024AT00</t>
  </si>
  <si>
    <t>včetně rohů, rš 275 mm, lepení bitumenovým tmelem</t>
  </si>
  <si>
    <t>K01 : 160,9</t>
  </si>
  <si>
    <t>998 76-4 Přesun hmot pro konstrukce klempířské</t>
  </si>
  <si>
    <t>50 m vodorovně</t>
  </si>
  <si>
    <t>998764102R00</t>
  </si>
  <si>
    <t>767</t>
  </si>
  <si>
    <t>Konstrukce zámečnické</t>
  </si>
  <si>
    <t>767-POL01</t>
  </si>
  <si>
    <t>Žebřík s ochraným košem, Z1, podrobně viz výpis prvků</t>
  </si>
  <si>
    <t>soubor</t>
  </si>
  <si>
    <t>včetně demontáže a zpětné montáže s dodávkou nové kotevní techniky</t>
  </si>
  <si>
    <t>767-POL03</t>
  </si>
  <si>
    <t>Stříška nad hlavními vstupy, Z3, podrobně viz výpis prvků</t>
  </si>
  <si>
    <t>767-POL04</t>
  </si>
  <si>
    <t>Stříška nad vedlejšími vstupy, Z4, podrobně viz výpis prvků</t>
  </si>
  <si>
    <t>998 76-7 Přesun hmot pro kovové stavební doplňk. konstrukce</t>
  </si>
  <si>
    <t>998767202R00</t>
  </si>
  <si>
    <t>%</t>
  </si>
  <si>
    <t>800-767</t>
  </si>
  <si>
    <t>781</t>
  </si>
  <si>
    <t>Obklady keramické</t>
  </si>
  <si>
    <t>781 49 Lišty k obkladům</t>
  </si>
  <si>
    <t>781491001RT1</t>
  </si>
  <si>
    <t>...bez dodávky materiálu</t>
  </si>
  <si>
    <t>800-771</t>
  </si>
  <si>
    <t>ukončovací lišta k obkladu : 52.4700/0,3</t>
  </si>
  <si>
    <t>781 77 Montáž obkladů vnějších stěn z dlaždic keramických</t>
  </si>
  <si>
    <t>781 77-5 kladených do tmele</t>
  </si>
  <si>
    <t>781775008RV2</t>
  </si>
  <si>
    <t>...250 mm, x 65 mm</t>
  </si>
  <si>
    <t>59760102.AR</t>
  </si>
  <si>
    <t>profil plastový na obklad vnější rohový; rozměr 8 mm; l = 2 500 mm</t>
  </si>
  <si>
    <t>ukončovací lišta k obkladu : 52.4700/0,3*1,05</t>
  </si>
  <si>
    <t>59777100R</t>
  </si>
  <si>
    <t>obklad keramický pásek fasádní; š = 65 mm; l = 250 mm; h = 8,0 mm; pro exteriér; glazovaný</t>
  </si>
  <si>
    <t>S3_per_160 : 52.4700*1,1</t>
  </si>
  <si>
    <t>998 78 Přesun hmot pro obklady keramické</t>
  </si>
  <si>
    <t>998781101R00</t>
  </si>
  <si>
    <t>...v objektech výšky do 6 m</t>
  </si>
  <si>
    <t>799</t>
  </si>
  <si>
    <t>Ostatní</t>
  </si>
  <si>
    <t>799-POL01</t>
  </si>
  <si>
    <t>Prvky kotvené na fasádu, (venkovní osvětlovací prvky, elektrické skříně, apod.)</t>
  </si>
  <si>
    <t>demontáž a zpětná montáž s dodávkou nové kotevní techniky / ekologická likvidace</t>
  </si>
  <si>
    <t>799-POL02</t>
  </si>
  <si>
    <t>Zámečnické prvky na fasádě, zabezpečovací prvky a držáky</t>
  </si>
  <si>
    <t>demontáž a ekologická likvidace, dodávka a montáž nového prvku s dodávkou nové kotevní techniky</t>
  </si>
  <si>
    <t>999</t>
  </si>
  <si>
    <t>Poplatky za skládky</t>
  </si>
  <si>
    <t>979 08-4 Poplatek za skládku</t>
  </si>
  <si>
    <t>979990001R00</t>
  </si>
  <si>
    <t>...stavební suti</t>
  </si>
  <si>
    <t>801-3</t>
  </si>
  <si>
    <t>979 99 Poplatky za skládku suti</t>
  </si>
  <si>
    <t>97999999XT00</t>
  </si>
  <si>
    <t>ocel / plech</t>
  </si>
  <si>
    <t xml:space="preserve">t     </t>
  </si>
  <si>
    <t>D96</t>
  </si>
  <si>
    <t>Přesuny suti a vybouraných hmot</t>
  </si>
  <si>
    <t>979 01 Svislá doprava suti a vybouraných hmot</t>
  </si>
  <si>
    <t>979011111R00</t>
  </si>
  <si>
    <t>...za prvé podlaží nad nebo pod základním podlažím</t>
  </si>
  <si>
    <t>979 08-1 Odvoz suti a vybouraných hmot na skládku</t>
  </si>
  <si>
    <t>979081111R00</t>
  </si>
  <si>
    <t>...do 1 km</t>
  </si>
  <si>
    <t>979081121R00</t>
  </si>
  <si>
    <t>...příplatek za každý další 1 km</t>
  </si>
  <si>
    <t>979 08-2 Vnitrostaveništní doprava suti a vybouraných hmot</t>
  </si>
  <si>
    <t>979082111R00</t>
  </si>
  <si>
    <t>...do 10 m</t>
  </si>
  <si>
    <t>979082121R00</t>
  </si>
  <si>
    <t>...příplatek k ceně za každých dalších 5 m</t>
  </si>
  <si>
    <t>Celkem za objekt</t>
  </si>
  <si>
    <t>61</t>
  </si>
  <si>
    <t>Upravy povrchů vnitřní</t>
  </si>
  <si>
    <t>610 99 Zakrývání výplní vnitřních otvorů, předmětů apod.</t>
  </si>
  <si>
    <t>které se zřizují před úpravami povrchu, a obalení osazených dveřních zárubní před znečištěním při úpravách povrchu nástřikem plastických maltovin včetně pozdějšího odkrytí,</t>
  </si>
  <si>
    <t>610991111R00</t>
  </si>
  <si>
    <t>...fólií Pe 0,05-0,2 mm</t>
  </si>
  <si>
    <t>338.8700</t>
  </si>
  <si>
    <t>612 42-5 Omítka vápenná vnitřního ostění</t>
  </si>
  <si>
    <t>okenního nebo dveřního, z pomocného pracovního lešení o výšce podlahy do 1900 mm a pro zatížení do 1,5 kPa,</t>
  </si>
  <si>
    <t>612425931R00</t>
  </si>
  <si>
    <t>...omítkou štukovou</t>
  </si>
  <si>
    <t>osteni : 2,1*4*0,3</t>
  </si>
  <si>
    <t>64</t>
  </si>
  <si>
    <t>64 Osazování výplní otvorů</t>
  </si>
  <si>
    <t>640000000T00</t>
  </si>
  <si>
    <t>Montáž plastových oken a dveří včetně dodávky a montáže PU pěny a spojovacích prostředků</t>
  </si>
  <si>
    <t>osteni : 237.6000</t>
  </si>
  <si>
    <t>osteni_stredni_cast : 231.0000</t>
  </si>
  <si>
    <t>766 60 Těsnění připojovací spáry</t>
  </si>
  <si>
    <t>766601212RT2</t>
  </si>
  <si>
    <t>...spára ostění, parotěsná expanzní páska PU, parotěsná expanzní páska PU</t>
  </si>
  <si>
    <t>800-766</t>
  </si>
  <si>
    <t>Dodávka a montáž dvou těsnících pásek a PU pěny.</t>
  </si>
  <si>
    <t>640-POL01</t>
  </si>
  <si>
    <t>Příplatek za výměnu PT, PP pásky a PU pěny za komprimační multifunkční pásku</t>
  </si>
  <si>
    <t>det_G : 1,2*2</t>
  </si>
  <si>
    <t>640MAT01R</t>
  </si>
  <si>
    <t>Okno plastové, U = 1,2 W/m2K, 1500/2100, podrobně viz výpis prvků</t>
  </si>
  <si>
    <t xml:space="preserve">ks    </t>
  </si>
  <si>
    <t>640MAT02R</t>
  </si>
  <si>
    <t>Okno plastové, U = 1,2 W/m2K, 1200/1500, podrobně viz výpis prvků</t>
  </si>
  <si>
    <t>640MAT03R</t>
  </si>
  <si>
    <t>Okno plastové, U = 1,2 W/m2K, 1500/1500, podrobně viz výpis prvků</t>
  </si>
  <si>
    <t>640MAT04R</t>
  </si>
  <si>
    <t>Okno plastové, U = 1,2 W/m2K, 1200/2100, podrobně viz výpis prvků</t>
  </si>
  <si>
    <t>640MAT05R</t>
  </si>
  <si>
    <t>Dveře plastové, U = 1,2 W/m2K, 1200/2700, podrobně viz výpis prvků</t>
  </si>
  <si>
    <t>640MAT06R</t>
  </si>
  <si>
    <t>Dveře plastové, U = 1,2 W/m2K, 2980/2700, podrobně viz výpis prvků</t>
  </si>
  <si>
    <t>640MAT07R</t>
  </si>
  <si>
    <t>640MAT08R</t>
  </si>
  <si>
    <t>Dveře plastové, U = 1,2 W/m2K, 1000/2100, podrobně viz výpis prvků</t>
  </si>
  <si>
    <t>640MAT09R</t>
  </si>
  <si>
    <t>Dveře plastové, U = 1,2 W/m2K, 1200/2400, podrobně viz výpis prvků</t>
  </si>
  <si>
    <t>640MAT10R</t>
  </si>
  <si>
    <t>640MAT11R</t>
  </si>
  <si>
    <t>95</t>
  </si>
  <si>
    <t>Dokončovací konstrukce na pozemních stavbách</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</si>
  <si>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</si>
  <si>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</si>
  <si>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</si>
  <si>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</si>
  <si>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176.2200</t>
  </si>
  <si>
    <t>954 Obklady konstrukcí sádrokartonovými deskami</t>
  </si>
  <si>
    <t>954 2 obklady dřevěných konstrukcí</t>
  </si>
  <si>
    <t>954 21 obklady dřevěných sloupů do 300 x 300 mm</t>
  </si>
  <si>
    <t>954211201T00</t>
  </si>
  <si>
    <t>1x opláštění, dvoustranný, deska standard tloušťky 12,5 mm</t>
  </si>
  <si>
    <t>- nezbytné úpravy desek na příslušný rozměr,</t>
  </si>
  <si>
    <t>- úpravy rohů, koutů a hran konstrukcí ze sádrokartonu,</t>
  </si>
  <si>
    <t>- standardního tmelení Q2, to je: základní tmelení Q1+ dodatečné tmelení (tmelení najemno) a případné přebroušení.</t>
  </si>
  <si>
    <t>nadprazi : 176.2200</t>
  </si>
  <si>
    <t>osteni : 237.6000-2,1*4</t>
  </si>
  <si>
    <t>96</t>
  </si>
  <si>
    <t>Bourání konstrukcí</t>
  </si>
  <si>
    <t>962 03-6 Demontáž sádrokartonových, sádrovláknitých příček a předstěn</t>
  </si>
  <si>
    <t>bez tepelné izolace</t>
  </si>
  <si>
    <t>767137803T00</t>
  </si>
  <si>
    <t>sádrokartonových desek bez roštu, do suti</t>
  </si>
  <si>
    <t>osteni_stredni_cast : 231.0000*0,2</t>
  </si>
  <si>
    <t>parapet : 157.5000*0,2</t>
  </si>
  <si>
    <t>968 Vybourání otvorových výplní</t>
  </si>
  <si>
    <t>96806DEK1T00</t>
  </si>
  <si>
    <t>včetně vyvěšení křídel, včetně vyvěšení křídel</t>
  </si>
  <si>
    <t>včetně případného vybourání vnitřního parapetu</t>
  </si>
  <si>
    <t>762</t>
  </si>
  <si>
    <t>Konstrukce tesařské</t>
  </si>
  <si>
    <t>762 52 Položení podlah</t>
  </si>
  <si>
    <t>762 52-1 montáž</t>
  </si>
  <si>
    <t>762526210R00</t>
  </si>
  <si>
    <t>...podlahových lišt</t>
  </si>
  <si>
    <t>800-762</t>
  </si>
  <si>
    <t>det_G : 1,2*2+0,12*2*2</t>
  </si>
  <si>
    <t>762512255T00</t>
  </si>
  <si>
    <t>z desek kotvených do podkladní konstrukce</t>
  </si>
  <si>
    <t>det_G : 1,2*2*0,3</t>
  </si>
  <si>
    <t>766 41 Montáž obložení stěn, sloupů a pilířů</t>
  </si>
  <si>
    <t>766 41-1 doplňkové konstrukce</t>
  </si>
  <si>
    <t>766417111R00</t>
  </si>
  <si>
    <t>...podkladový rošt pod obložení stěn</t>
  </si>
  <si>
    <t>včetně dodávky kotevní techniky</t>
  </si>
  <si>
    <t>60510000R</t>
  </si>
  <si>
    <t>lať jehličnaté(SM/JD); průřez 15 cm2; jakost I; l = 3 000 až 5 000 mm</t>
  </si>
  <si>
    <t>nadprazi : 176.2200*1,05</t>
  </si>
  <si>
    <t>osteni : 237.6000*1,05</t>
  </si>
  <si>
    <t>osteni_stredni_cast : 231.0000*1,05</t>
  </si>
  <si>
    <t>parapet : 157.5000*1,05</t>
  </si>
  <si>
    <t>60725017R</t>
  </si>
  <si>
    <t>OSB deska pro prostředí vlhké; strana nebroušená; hrana rovná; tl = 25,0 mm</t>
  </si>
  <si>
    <t>det_G : 1,2*2*0,3*1,1</t>
  </si>
  <si>
    <t>61193651.AR</t>
  </si>
  <si>
    <t>lišta soklová; MDF; materiál dřevo; š = 20,0 mm; h = 40,0 mm; l = 2 400 mm; buk</t>
  </si>
  <si>
    <t>det_G : (1,2*2+0,12*2*2)*1,05</t>
  </si>
  <si>
    <t>998 76 Přesun hmot pro konstrukce tesařské</t>
  </si>
  <si>
    <t>998762102R00</t>
  </si>
  <si>
    <t>784</t>
  </si>
  <si>
    <t>Malby</t>
  </si>
  <si>
    <t>784 41 Příprava povrchu</t>
  </si>
  <si>
    <t>784 41-2 Penetrace (napouštění) podkladu</t>
  </si>
  <si>
    <t>784191101R00</t>
  </si>
  <si>
    <t>...disperzní otěruvzdorná, jednonásobná</t>
  </si>
  <si>
    <t>800-784</t>
  </si>
  <si>
    <t>ostění : 2,1*4*0,3</t>
  </si>
  <si>
    <t>nadprazi : 176.2200*0,3</t>
  </si>
  <si>
    <t>osteni : (237.6000-2,1*4)*0,3</t>
  </si>
  <si>
    <t>784 45 Malby z malířských směsí se začištěním</t>
  </si>
  <si>
    <t>784195112R00</t>
  </si>
  <si>
    <t>...disperzní,  , bílé, dvojnásobné</t>
  </si>
  <si>
    <t>784195512R00</t>
  </si>
  <si>
    <t>pro sádrokarton</t>
  </si>
  <si>
    <t>979990110R00</t>
  </si>
  <si>
    <t>...sádrokartonové desky</t>
  </si>
  <si>
    <t>nadprazi : 176.2200*0,2*0,012</t>
  </si>
  <si>
    <t>osteni : 237.6000*0,2*0,012</t>
  </si>
  <si>
    <t>osteni_stredni_cast : 231.0000*0,2*0,012</t>
  </si>
  <si>
    <t>parapet : 157.5000*0,2*0,012</t>
  </si>
  <si>
    <t>979990162R00</t>
  </si>
  <si>
    <t>...dřevo+sklo</t>
  </si>
  <si>
    <t>VAR</t>
  </si>
  <si>
    <t>Variantní náklady</t>
  </si>
  <si>
    <t>ON-POL01</t>
  </si>
  <si>
    <t>Průzkum objektu na výskyt azbestu</t>
  </si>
  <si>
    <t>Položka obsahuje:</t>
  </si>
  <si>
    <t>- odebrání vzoru z vlákoncementových desek obložení - 1 ks</t>
  </si>
  <si>
    <t>- vyhodnocení vzorku na výskyt azbestových vláken - 1 ks</t>
  </si>
  <si>
    <t>- písemný výstup z odběru a vyhodnocení - 3 paré</t>
  </si>
  <si>
    <t>VAR-POL01</t>
  </si>
  <si>
    <t>Náklady na zajištění prostředí a osob proti kontaminaci azbestovými částicemi</t>
  </si>
  <si>
    <t xml:space="preserve">m2    </t>
  </si>
  <si>
    <t>Tato položka vyjadřuje hodnotu nákladu v případě že průzkum prokáže výskyt azbestových vláken v demontovaných konstrukcích. Způsob jejího stanovení, čerpání a vykazování  musí definovat objednatel.</t>
  </si>
  <si>
    <t>- projektovou dokumentaci na zajištění prostředí a osob proti kontaminaci azbestovými částicemi</t>
  </si>
  <si>
    <t>- provedení opatření vyplívající z projektové dokumentace na zajištění prostředí a osob proti kontaminaci azbestovými částicemi</t>
  </si>
  <si>
    <t>Včetně:</t>
  </si>
  <si>
    <t>63</t>
  </si>
  <si>
    <t>Podlahy a podlahové konstrukce</t>
  </si>
  <si>
    <t>632 92-2 Kladení dlaždic na terče - podložky</t>
  </si>
  <si>
    <t>632 92-23 podstavce výškově stavitelné</t>
  </si>
  <si>
    <t>632922952RT2</t>
  </si>
  <si>
    <t>...dlaždice 400 x 400 mm, výškově stavitelné podstavce 55-70 mm</t>
  </si>
  <si>
    <t>včetně dodávky terčů</t>
  </si>
  <si>
    <t>S5* : 4,3*1,2</t>
  </si>
  <si>
    <t>59245320R</t>
  </si>
  <si>
    <t>dlažba betonová dvouvrstvá; čtverec; l = 400 mm; š = 400 mm; tl. 4,0 mm; šedá</t>
  </si>
  <si>
    <t>S5* : 4,3*1,2*1,1</t>
  </si>
  <si>
    <t>965 04 Bourání podkladů pod dlažby nebo litých celistvých dlažeb a mazanin</t>
  </si>
  <si>
    <t>965042121RT1</t>
  </si>
  <si>
    <t>...betonových nebo z litého asfaltu, tloušťky do 100 mm, plochy do 1 m2</t>
  </si>
  <si>
    <t>Plocha původního náběhového klínu atiky : 88,07*0,05</t>
  </si>
  <si>
    <t>712</t>
  </si>
  <si>
    <t>Živičné krytiny</t>
  </si>
  <si>
    <t>712 30 Oprava povlakové krytiny střech plochých do 10°</t>
  </si>
  <si>
    <t>příplatek za správkový kus,</t>
  </si>
  <si>
    <t>712300951RT1</t>
  </si>
  <si>
    <t>...oprava boulí NAIP pásy přitavením</t>
  </si>
  <si>
    <t>položka je určena i pro vyspravení a vyrovnání podkladu. Předpoklad do 15% plochy.</t>
  </si>
  <si>
    <t>S5 : 809.7500*0,15</t>
  </si>
  <si>
    <t>712 31 Povlakové krytiny střech do 10° za studena</t>
  </si>
  <si>
    <t>712 31-1 nátěrem</t>
  </si>
  <si>
    <t>712311101RZ1</t>
  </si>
  <si>
    <t>...1 x, penetračním nebo asfaltovým lakem, včetně dodávky materiálu</t>
  </si>
  <si>
    <t>Plocha původního náběhového klínu atiky : 88,07</t>
  </si>
  <si>
    <t>det_F : 220.2400*0,45</t>
  </si>
  <si>
    <t>det_F : 220.2400*0,36</t>
  </si>
  <si>
    <t>det_G : 21.2800*0,25</t>
  </si>
  <si>
    <t>det_J : 2.4000*0,3</t>
  </si>
  <si>
    <t>VZT_bm : 6.8000*0,4</t>
  </si>
  <si>
    <t>712 34 Povlakové krytiny střech do 10° pásy přitavením</t>
  </si>
  <si>
    <t>712341559RT1</t>
  </si>
  <si>
    <t>...v celé ploše, 1 vrstva, bez dodávky pásu</t>
  </si>
  <si>
    <t>Položka je určena i pro plnoplošné lepení samolepícími pásy.</t>
  </si>
  <si>
    <t>S5 : 809.7500</t>
  </si>
  <si>
    <t>det_F : 220.2400*0,6</t>
  </si>
  <si>
    <t>det_F : 220.2400*0,7</t>
  </si>
  <si>
    <t>det_G : 21.2800*0,4</t>
  </si>
  <si>
    <t>det_J : 2.4000*0,25*2</t>
  </si>
  <si>
    <t>det_J : 2.4000*0,4</t>
  </si>
  <si>
    <t>det_H : 7</t>
  </si>
  <si>
    <t>VZT_bm : 6.8000*0,6*2</t>
  </si>
  <si>
    <t>712341659RT1</t>
  </si>
  <si>
    <t>...bodově, 1 vrstva, bez dodávky pásu</t>
  </si>
  <si>
    <t>712 39 Povlakové krytiny střech do 10° ostatní</t>
  </si>
  <si>
    <t>Provedení povlakové krytiny střech o sklonu do 10° ostatní</t>
  </si>
  <si>
    <t>712997001T00</t>
  </si>
  <si>
    <t>Přilepení náběhových klínů do asfaltu</t>
  </si>
  <si>
    <t>det_F : 220.2400*2</t>
  </si>
  <si>
    <t>det_G : 21.2800</t>
  </si>
  <si>
    <t>det_J : 2.4000</t>
  </si>
  <si>
    <t>VZT_bm : 6.8000</t>
  </si>
  <si>
    <t>62833159R</t>
  </si>
  <si>
    <t>pás izolační z oxidovaného asfaltu natavitelný; nosná vložka skelná tkanina; horní strana jemný minerální posyp; spodní strana PE fólie, jemný minerální posyp; tl. 4,0 mm</t>
  </si>
  <si>
    <t>S5 : 809.7500*0,15*1,15</t>
  </si>
  <si>
    <t>628522505T</t>
  </si>
  <si>
    <t>pás izolační z modifikovaného asfaltu barva modrozelený; natavitelný; nosná vložka polyesterová rohož + obousměrné vyztužení skleněnými vlákny (220 g/m2); horní strana hrubozrný břidličný posyp; spodní strana PE fólie; tl. 5,3 mm</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</si>
</sst>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0\ [$CZK]"/>
    <numFmt numFmtId="170" formatCode="#,##0.00\ &quot;Kč&quot;"/>
    <numFmt numFmtId="171" formatCode="#,##0.00\ _K_č"/>
    <numFmt numFmtId="172" formatCode="#,##0.00000"/>
  </numFmts>
  <fonts count="33">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CE"/>
      <family val="0"/>
    </font>
    <font>
      <sz val="8"/>
      <color indexed="12"/>
      <name val="Arial CE"/>
      <family val="0"/>
    </font>
    <font>
      <sz val="8"/>
      <color indexed="17"/>
      <name val="Arial CE"/>
      <family val="0"/>
    </font>
    <font>
      <sz val="8"/>
      <color indexed="9"/>
      <name val="Arial CE"/>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8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color indexed="63"/>
      </left>
      <right>
        <color indexed="63"/>
      </right>
      <top>
        <color indexed="63"/>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right style="thin"/>
      <top style="thin"/>
      <bottom style="thin"/>
    </border>
    <border>
      <left style="medium"/>
      <right/>
      <top style="thin"/>
      <bottom style="thin"/>
    </border>
    <border>
      <left>
        <color indexed="63"/>
      </left>
      <right style="medium"/>
      <top style="thin"/>
      <bottom style="thin"/>
    </border>
    <border>
      <left style="medium"/>
      <right/>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style="thin"/>
      <right/>
      <top>
        <color indexed="63"/>
      </top>
      <bottom style="thin"/>
    </border>
    <border>
      <left style="thin"/>
      <right style="thin"/>
      <top>
        <color indexed="63"/>
      </top>
      <bottom style="thin"/>
    </border>
    <border>
      <left style="medium"/>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double"/>
      <top style="double"/>
      <bottom style="thin"/>
    </border>
    <border>
      <left/>
      <right style="double"/>
      <top style="thin"/>
      <bottom style="thin"/>
    </border>
    <border>
      <left/>
      <right style="double"/>
      <top style="thin"/>
      <bottom style="double"/>
    </border>
    <border>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color indexed="63"/>
      </bottom>
    </border>
    <border>
      <left/>
      <right style="thin"/>
      <top>
        <color indexed="63"/>
      </top>
      <bottom>
        <color indexed="63"/>
      </bottom>
    </border>
    <border>
      <left/>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3" borderId="0" applyNumberFormat="0" applyBorder="0" applyAlignment="0" applyProtection="0"/>
    <xf numFmtId="0" fontId="1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2" fillId="0" borderId="7" applyNumberFormat="0" applyFill="0" applyAlignment="0" applyProtection="0"/>
    <xf numFmtId="0" fontId="23" fillId="4"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26" fillId="19" borderId="8" applyNumberFormat="0" applyAlignment="0" applyProtection="0"/>
    <xf numFmtId="0" fontId="27" fillId="19" borderId="9" applyNumberFormat="0" applyAlignment="0" applyProtection="0"/>
    <xf numFmtId="0" fontId="28"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cellStyleXfs>
  <cellXfs count="248">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4" borderId="0" xfId="0" applyFill="1" applyAlignment="1">
      <alignment/>
    </xf>
    <xf numFmtId="0" fontId="8" fillId="24" borderId="0" xfId="0" applyFont="1" applyFill="1" applyAlignment="1">
      <alignment/>
    </xf>
    <xf numFmtId="0" fontId="9" fillId="24" borderId="0" xfId="0" applyFont="1" applyFill="1" applyAlignment="1">
      <alignment/>
    </xf>
    <xf numFmtId="0" fontId="10" fillId="24" borderId="0" xfId="0" applyFont="1" applyFill="1" applyAlignment="1">
      <alignment/>
    </xf>
    <xf numFmtId="0" fontId="11" fillId="24" borderId="10" xfId="0" applyFont="1" applyFill="1" applyBorder="1" applyAlignment="1">
      <alignment/>
    </xf>
    <xf numFmtId="0" fontId="11" fillId="24" borderId="11" xfId="0" applyFont="1" applyFill="1" applyBorder="1" applyAlignment="1">
      <alignment/>
    </xf>
    <xf numFmtId="0" fontId="11" fillId="24" borderId="12" xfId="0" applyFont="1" applyFill="1" applyBorder="1" applyAlignment="1">
      <alignment/>
    </xf>
    <xf numFmtId="0" fontId="6" fillId="24"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71" fontId="7" fillId="0" borderId="17" xfId="0" applyNumberFormat="1" applyFont="1" applyBorder="1" applyAlignment="1">
      <alignment/>
    </xf>
    <xf numFmtId="171" fontId="7" fillId="0" borderId="18"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19" borderId="26" xfId="0" applyFill="1" applyBorder="1" applyAlignment="1">
      <alignment vertical="top"/>
    </xf>
    <xf numFmtId="0" fontId="0" fillId="19" borderId="27" xfId="0" applyNumberFormat="1" applyFill="1" applyBorder="1" applyAlignment="1">
      <alignment vertical="top"/>
    </xf>
    <xf numFmtId="0" fontId="0" fillId="19" borderId="28" xfId="0" applyNumberFormat="1" applyFill="1" applyBorder="1" applyAlignment="1">
      <alignment horizontal="left" vertical="top" wrapText="1"/>
    </xf>
    <xf numFmtId="0" fontId="0" fillId="19" borderId="28" xfId="0" applyFill="1" applyBorder="1" applyAlignment="1">
      <alignment horizontal="center" vertical="top" shrinkToFit="1"/>
    </xf>
    <xf numFmtId="172" fontId="0" fillId="19" borderId="28" xfId="0" applyNumberFormat="1" applyFill="1" applyBorder="1" applyAlignment="1">
      <alignment vertical="top"/>
    </xf>
    <xf numFmtId="4" fontId="0" fillId="19" borderId="28" xfId="0" applyNumberFormat="1" applyFill="1" applyBorder="1" applyAlignment="1">
      <alignment vertical="top"/>
    </xf>
    <xf numFmtId="4" fontId="0" fillId="19"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72"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 fontId="5" fillId="0" borderId="23" xfId="0" applyNumberFormat="1" applyFont="1" applyBorder="1" applyAlignment="1">
      <alignment/>
    </xf>
    <xf numFmtId="4" fontId="2" fillId="0" borderId="0" xfId="0" applyNumberFormat="1" applyFont="1" applyAlignment="1">
      <alignment horizontal="center"/>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34" xfId="0" applyNumberFormat="1" applyBorder="1" applyAlignment="1">
      <alignment/>
    </xf>
    <xf numFmtId="4" fontId="4" fillId="19" borderId="34" xfId="0" applyNumberFormat="1" applyFont="1" applyFill="1" applyBorder="1" applyAlignment="1">
      <alignment vertical="center"/>
    </xf>
    <xf numFmtId="4" fontId="6" fillId="19" borderId="23" xfId="0" applyNumberFormat="1" applyFont="1" applyFill="1" applyBorder="1" applyAlignment="1">
      <alignment vertical="center"/>
    </xf>
    <xf numFmtId="4" fontId="6" fillId="19" borderId="23" xfId="0" applyNumberFormat="1" applyFont="1" applyFill="1" applyBorder="1" applyAlignment="1">
      <alignment vertical="center" wrapText="1"/>
    </xf>
    <xf numFmtId="4" fontId="6" fillId="19" borderId="23" xfId="0" applyNumberFormat="1" applyFont="1" applyFill="1" applyBorder="1" applyAlignment="1">
      <alignment horizontal="center" vertical="center" wrapText="1"/>
    </xf>
    <xf numFmtId="4" fontId="0" fillId="0" borderId="3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19" borderId="36" xfId="0" applyNumberFormat="1" applyFont="1" applyFill="1" applyBorder="1" applyAlignment="1">
      <alignment vertical="center" wrapText="1"/>
    </xf>
    <xf numFmtId="4" fontId="6" fillId="19" borderId="36" xfId="0" applyNumberFormat="1" applyFont="1" applyFill="1" applyBorder="1" applyAlignment="1">
      <alignment horizontal="center" vertical="center" wrapText="1"/>
    </xf>
    <xf numFmtId="4" fontId="6" fillId="19" borderId="36" xfId="0" applyNumberFormat="1" applyFont="1" applyFill="1" applyBorder="1" applyAlignment="1">
      <alignment horizontal="center" vertical="center" shrinkToFit="1"/>
    </xf>
    <xf numFmtId="4" fontId="0" fillId="0" borderId="37" xfId="0" applyNumberFormat="1" applyBorder="1" applyAlignment="1">
      <alignment/>
    </xf>
    <xf numFmtId="4" fontId="0" fillId="0" borderId="37" xfId="0" applyNumberFormat="1" applyBorder="1" applyAlignment="1">
      <alignment/>
    </xf>
    <xf numFmtId="4" fontId="0" fillId="0" borderId="37" xfId="0" applyNumberFormat="1" applyBorder="1" applyAlignment="1">
      <alignment shrinkToFit="1"/>
    </xf>
    <xf numFmtId="4" fontId="0" fillId="0" borderId="36" xfId="0" applyNumberFormat="1" applyBorder="1" applyAlignment="1">
      <alignment shrinkToFit="1"/>
    </xf>
    <xf numFmtId="4" fontId="5" fillId="0" borderId="35"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6" xfId="0" applyNumberFormat="1" applyFont="1" applyBorder="1" applyAlignment="1">
      <alignment/>
    </xf>
    <xf numFmtId="4" fontId="5" fillId="0" borderId="36" xfId="0" applyNumberFormat="1" applyFont="1" applyBorder="1" applyAlignment="1">
      <alignment/>
    </xf>
    <xf numFmtId="0" fontId="29" fillId="0" borderId="0" xfId="0" applyNumberFormat="1" applyFont="1" applyAlignment="1">
      <alignment wrapText="1"/>
    </xf>
    <xf numFmtId="4" fontId="5" fillId="0" borderId="34" xfId="0" applyNumberFormat="1" applyFont="1" applyBorder="1" applyAlignment="1">
      <alignment/>
    </xf>
    <xf numFmtId="49" fontId="12" fillId="0" borderId="16" xfId="0" applyNumberFormat="1" applyFont="1" applyBorder="1" applyAlignment="1">
      <alignment/>
    </xf>
    <xf numFmtId="49" fontId="7" fillId="0" borderId="18" xfId="0" applyNumberFormat="1" applyFont="1" applyBorder="1" applyAlignment="1">
      <alignment/>
    </xf>
    <xf numFmtId="49" fontId="7" fillId="0" borderId="0" xfId="0" applyNumberFormat="1" applyFont="1" applyAlignment="1">
      <alignment/>
    </xf>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23" xfId="0" applyFont="1" applyBorder="1" applyAlignment="1">
      <alignment/>
    </xf>
    <xf numFmtId="49" fontId="7" fillId="0" borderId="34" xfId="0" applyNumberFormat="1" applyFont="1" applyBorder="1" applyAlignment="1">
      <alignment/>
    </xf>
    <xf numFmtId="0" fontId="7" fillId="0" borderId="38" xfId="0" applyFont="1" applyBorder="1" applyAlignment="1">
      <alignment/>
    </xf>
    <xf numFmtId="49" fontId="7" fillId="0" borderId="39" xfId="0" applyNumberFormat="1" applyFont="1" applyBorder="1" applyAlignment="1">
      <alignment/>
    </xf>
    <xf numFmtId="171" fontId="7" fillId="0" borderId="40" xfId="0" applyNumberFormat="1" applyFont="1" applyBorder="1" applyAlignment="1">
      <alignment/>
    </xf>
    <xf numFmtId="0" fontId="7" fillId="19" borderId="41" xfId="0" applyFont="1" applyFill="1" applyBorder="1" applyAlignment="1">
      <alignment/>
    </xf>
    <xf numFmtId="0" fontId="7" fillId="19" borderId="42" xfId="0" applyFont="1" applyFill="1" applyBorder="1" applyAlignment="1">
      <alignment/>
    </xf>
    <xf numFmtId="0" fontId="7" fillId="19" borderId="43" xfId="0" applyFont="1" applyFill="1" applyBorder="1" applyAlignment="1">
      <alignment/>
    </xf>
    <xf numFmtId="0" fontId="7" fillId="19" borderId="44" xfId="0" applyFont="1" applyFill="1" applyBorder="1" applyAlignment="1">
      <alignment/>
    </xf>
    <xf numFmtId="171" fontId="7" fillId="19" borderId="45" xfId="0" applyNumberFormat="1" applyFont="1" applyFill="1" applyBorder="1" applyAlignment="1">
      <alignment/>
    </xf>
    <xf numFmtId="0" fontId="7" fillId="19" borderId="46" xfId="0" applyFont="1" applyFill="1" applyBorder="1" applyAlignment="1">
      <alignment/>
    </xf>
    <xf numFmtId="0" fontId="7" fillId="19" borderId="47" xfId="0" applyFont="1" applyFill="1" applyBorder="1" applyAlignment="1">
      <alignment/>
    </xf>
    <xf numFmtId="0" fontId="7" fillId="19" borderId="48" xfId="0" applyFont="1" applyFill="1" applyBorder="1" applyAlignment="1">
      <alignment/>
    </xf>
    <xf numFmtId="49" fontId="7" fillId="19" borderId="48" xfId="0" applyNumberFormat="1" applyFont="1" applyFill="1" applyBorder="1" applyAlignment="1">
      <alignment/>
    </xf>
    <xf numFmtId="0" fontId="7" fillId="19" borderId="49" xfId="0" applyFont="1" applyFill="1" applyBorder="1" applyAlignment="1">
      <alignment/>
    </xf>
    <xf numFmtId="171" fontId="7" fillId="19" borderId="50" xfId="0" applyNumberFormat="1" applyFont="1" applyFill="1" applyBorder="1" applyAlignment="1">
      <alignment/>
    </xf>
    <xf numFmtId="0" fontId="0" fillId="19" borderId="24" xfId="0" applyFill="1" applyBorder="1" applyAlignment="1">
      <alignment vertical="top"/>
    </xf>
    <xf numFmtId="49" fontId="0" fillId="19" borderId="25" xfId="0" applyNumberFormat="1" applyFill="1" applyBorder="1" applyAlignment="1">
      <alignment vertical="top"/>
    </xf>
    <xf numFmtId="0" fontId="0" fillId="19" borderId="51" xfId="0" applyFill="1" applyBorder="1" applyAlignment="1">
      <alignment vertical="top"/>
    </xf>
    <xf numFmtId="0" fontId="0" fillId="19" borderId="52" xfId="0" applyFill="1" applyBorder="1" applyAlignment="1">
      <alignment horizontal="center" vertical="top" shrinkToFit="1"/>
    </xf>
    <xf numFmtId="172" fontId="0" fillId="19" borderId="52" xfId="0" applyNumberFormat="1" applyFill="1" applyBorder="1" applyAlignment="1">
      <alignment vertical="top"/>
    </xf>
    <xf numFmtId="49" fontId="0" fillId="19" borderId="52" xfId="0" applyNumberFormat="1" applyFill="1" applyBorder="1" applyAlignment="1">
      <alignment vertical="top"/>
    </xf>
    <xf numFmtId="49" fontId="0" fillId="19" borderId="52" xfId="0" applyNumberFormat="1" applyFill="1" applyBorder="1" applyAlignment="1">
      <alignment horizontal="left" vertical="top" wrapText="1"/>
    </xf>
    <xf numFmtId="0" fontId="0" fillId="0" borderId="0" xfId="0" applyNumberFormat="1" applyAlignment="1">
      <alignment wrapText="1"/>
    </xf>
    <xf numFmtId="4" fontId="0" fillId="19" borderId="53" xfId="0" applyNumberFormat="1" applyFill="1" applyBorder="1" applyAlignment="1">
      <alignment vertical="top"/>
    </xf>
    <xf numFmtId="0" fontId="7" fillId="0" borderId="0" xfId="0" applyFont="1" applyAlignment="1">
      <alignment vertical="top"/>
    </xf>
    <xf numFmtId="0" fontId="7" fillId="0" borderId="0" xfId="0" applyFont="1" applyAlignment="1">
      <alignment/>
    </xf>
    <xf numFmtId="0" fontId="32" fillId="0" borderId="0" xfId="0" applyNumberFormat="1" applyFont="1" applyAlignment="1">
      <alignment wrapText="1"/>
    </xf>
    <xf numFmtId="0" fontId="0" fillId="19" borderId="54" xfId="0" applyFill="1" applyBorder="1" applyAlignment="1">
      <alignment vertical="top" wrapText="1"/>
    </xf>
    <xf numFmtId="0" fontId="0" fillId="19" borderId="55" xfId="0" applyNumberFormat="1" applyFill="1" applyBorder="1" applyAlignment="1">
      <alignment vertical="top"/>
    </xf>
    <xf numFmtId="0" fontId="7" fillId="0" borderId="35" xfId="0" applyNumberFormat="1" applyFont="1" applyBorder="1" applyAlignment="1">
      <alignment vertical="top"/>
    </xf>
    <xf numFmtId="0" fontId="0" fillId="19" borderId="56" xfId="0" applyFill="1" applyBorder="1" applyAlignment="1">
      <alignment vertical="top" shrinkToFit="1"/>
    </xf>
    <xf numFmtId="0" fontId="7" fillId="0" borderId="37" xfId="0" applyFont="1" applyBorder="1" applyAlignment="1">
      <alignment vertical="top" shrinkToFit="1"/>
    </xf>
    <xf numFmtId="0" fontId="30" fillId="0" borderId="37" xfId="0" applyNumberFormat="1" applyFont="1" applyBorder="1" applyAlignment="1">
      <alignment vertical="top" wrapText="1" shrinkToFit="1"/>
    </xf>
    <xf numFmtId="172" fontId="0" fillId="19" borderId="56" xfId="0" applyNumberFormat="1" applyFill="1" applyBorder="1" applyAlignment="1">
      <alignment vertical="top" shrinkToFit="1"/>
    </xf>
    <xf numFmtId="172" fontId="7" fillId="0" borderId="37" xfId="0" applyNumberFormat="1" applyFont="1" applyBorder="1" applyAlignment="1">
      <alignment vertical="top" shrinkToFit="1"/>
    </xf>
    <xf numFmtId="172" fontId="30" fillId="0" borderId="37" xfId="0" applyNumberFormat="1" applyFont="1" applyBorder="1" applyAlignment="1">
      <alignment vertical="top" wrapText="1" shrinkToFit="1"/>
    </xf>
    <xf numFmtId="4" fontId="0" fillId="19" borderId="55" xfId="0" applyNumberFormat="1" applyFill="1" applyBorder="1" applyAlignment="1">
      <alignment vertical="top" shrinkToFit="1"/>
    </xf>
    <xf numFmtId="4" fontId="7" fillId="0" borderId="35" xfId="0" applyNumberFormat="1" applyFont="1" applyBorder="1" applyAlignment="1">
      <alignment vertical="top" shrinkToFit="1"/>
    </xf>
    <xf numFmtId="4" fontId="7" fillId="0" borderId="37" xfId="0" applyNumberFormat="1" applyFont="1" applyBorder="1" applyAlignment="1">
      <alignment vertical="top" shrinkToFit="1"/>
    </xf>
    <xf numFmtId="4" fontId="7" fillId="8" borderId="37" xfId="0" applyNumberFormat="1" applyFont="1" applyFill="1" applyBorder="1" applyAlignment="1" applyProtection="1">
      <alignment vertical="top" shrinkToFit="1"/>
      <protection locked="0"/>
    </xf>
    <xf numFmtId="0" fontId="0" fillId="19" borderId="57" xfId="0" applyFill="1" applyBorder="1" applyAlignment="1">
      <alignment vertical="top"/>
    </xf>
    <xf numFmtId="0" fontId="7" fillId="0" borderId="58" xfId="0" applyFont="1" applyBorder="1" applyAlignment="1">
      <alignment vertical="top"/>
    </xf>
    <xf numFmtId="4" fontId="0" fillId="19" borderId="59" xfId="0" applyNumberFormat="1" applyFill="1" applyBorder="1" applyAlignment="1">
      <alignment vertical="top" shrinkToFit="1"/>
    </xf>
    <xf numFmtId="4" fontId="7" fillId="0" borderId="60" xfId="0" applyNumberFormat="1" applyFont="1" applyBorder="1" applyAlignment="1">
      <alignment vertical="top" shrinkToFit="1"/>
    </xf>
    <xf numFmtId="4" fontId="0" fillId="19" borderId="51" xfId="0" applyNumberFormat="1" applyFill="1" applyBorder="1" applyAlignment="1">
      <alignment vertical="top"/>
    </xf>
    <xf numFmtId="0" fontId="0" fillId="19" borderId="52" xfId="0" applyFill="1" applyBorder="1" applyAlignment="1">
      <alignment vertical="top" wrapText="1"/>
    </xf>
    <xf numFmtId="0" fontId="0" fillId="19" borderId="41" xfId="0" applyFill="1" applyBorder="1" applyAlignment="1">
      <alignment vertical="top"/>
    </xf>
    <xf numFmtId="49" fontId="0" fillId="19" borderId="42" xfId="0" applyNumberFormat="1" applyFill="1" applyBorder="1" applyAlignment="1">
      <alignment vertical="top"/>
    </xf>
    <xf numFmtId="4" fontId="0" fillId="0" borderId="61" xfId="0" applyNumberFormat="1" applyBorder="1" applyAlignment="1">
      <alignment vertical="top"/>
    </xf>
    <xf numFmtId="4" fontId="0" fillId="0" borderId="62" xfId="0" applyNumberFormat="1" applyBorder="1" applyAlignment="1">
      <alignment vertical="top"/>
    </xf>
    <xf numFmtId="0" fontId="7" fillId="0" borderId="30" xfId="0" applyFont="1" applyBorder="1" applyAlignment="1">
      <alignment vertical="top"/>
    </xf>
    <xf numFmtId="0" fontId="7" fillId="0" borderId="31" xfId="0" applyNumberFormat="1" applyFont="1" applyBorder="1" applyAlignment="1">
      <alignment vertical="top"/>
    </xf>
    <xf numFmtId="0" fontId="7" fillId="0" borderId="63" xfId="0" applyFont="1" applyBorder="1" applyAlignment="1">
      <alignment vertical="top" shrinkToFit="1"/>
    </xf>
    <xf numFmtId="172" fontId="7" fillId="0" borderId="63" xfId="0" applyNumberFormat="1" applyFont="1" applyBorder="1" applyAlignment="1">
      <alignment vertical="top" shrinkToFit="1"/>
    </xf>
    <xf numFmtId="4" fontId="7" fillId="8" borderId="63" xfId="0" applyNumberFormat="1" applyFont="1" applyFill="1" applyBorder="1" applyAlignment="1" applyProtection="1">
      <alignment vertical="top" shrinkToFit="1"/>
      <protection locked="0"/>
    </xf>
    <xf numFmtId="4" fontId="7" fillId="0" borderId="63" xfId="0" applyNumberFormat="1" applyFont="1" applyBorder="1" applyAlignment="1">
      <alignment vertical="top" shrinkToFit="1"/>
    </xf>
    <xf numFmtId="4" fontId="7" fillId="0" borderId="31" xfId="0" applyNumberFormat="1" applyFont="1" applyBorder="1" applyAlignment="1">
      <alignment vertical="top" shrinkToFit="1"/>
    </xf>
    <xf numFmtId="4" fontId="7" fillId="0" borderId="64" xfId="0" applyNumberFormat="1" applyFont="1" applyBorder="1" applyAlignment="1">
      <alignment vertical="top" shrinkToFit="1"/>
    </xf>
    <xf numFmtId="0" fontId="6" fillId="19" borderId="65" xfId="0" applyFont="1" applyFill="1" applyBorder="1" applyAlignment="1">
      <alignment/>
    </xf>
    <xf numFmtId="49" fontId="6" fillId="19" borderId="66" xfId="0" applyNumberFormat="1" applyFont="1" applyFill="1" applyBorder="1" applyAlignment="1">
      <alignment/>
    </xf>
    <xf numFmtId="0" fontId="6" fillId="19" borderId="66" xfId="0" applyFont="1" applyFill="1" applyBorder="1" applyAlignment="1">
      <alignment/>
    </xf>
    <xf numFmtId="4" fontId="6" fillId="19" borderId="67" xfId="0" applyNumberFormat="1" applyFont="1" applyFill="1" applyBorder="1" applyAlignment="1">
      <alignment/>
    </xf>
    <xf numFmtId="0" fontId="0" fillId="19" borderId="56" xfId="0" applyNumberFormat="1" applyFill="1" applyBorder="1" applyAlignment="1">
      <alignment horizontal="left" vertical="top" wrapText="1"/>
    </xf>
    <xf numFmtId="49" fontId="9" fillId="8" borderId="68" xfId="0" applyNumberFormat="1" applyFont="1" applyFill="1" applyBorder="1" applyAlignment="1" applyProtection="1">
      <alignment horizontal="left"/>
      <protection locked="0"/>
    </xf>
    <xf numFmtId="0" fontId="7" fillId="0" borderId="37" xfId="0" applyNumberFormat="1" applyFont="1" applyBorder="1" applyAlignment="1">
      <alignment horizontal="left" vertical="top" wrapText="1"/>
    </xf>
    <xf numFmtId="0" fontId="30" fillId="0" borderId="37" xfId="0" applyNumberFormat="1" applyFont="1" applyBorder="1" applyAlignment="1" quotePrefix="1">
      <alignment horizontal="left" vertical="top" wrapText="1"/>
    </xf>
    <xf numFmtId="0" fontId="7" fillId="0" borderId="63" xfId="0" applyNumberFormat="1" applyFont="1" applyBorder="1" applyAlignment="1">
      <alignment horizontal="left" vertical="top" wrapText="1"/>
    </xf>
    <xf numFmtId="49" fontId="6" fillId="19" borderId="66" xfId="0" applyNumberFormat="1" applyFont="1" applyFill="1" applyBorder="1" applyAlignment="1">
      <alignment horizontal="left"/>
    </xf>
    <xf numFmtId="0" fontId="30" fillId="0" borderId="63" xfId="0" applyNumberFormat="1" applyFont="1" applyBorder="1" applyAlignment="1">
      <alignment vertical="top" wrapText="1" shrinkToFit="1"/>
    </xf>
    <xf numFmtId="172" fontId="30" fillId="0" borderId="63" xfId="0" applyNumberFormat="1" applyFont="1" applyBorder="1" applyAlignment="1">
      <alignment vertical="top" wrapText="1" shrinkToFit="1"/>
    </xf>
    <xf numFmtId="0" fontId="30" fillId="0" borderId="63" xfId="0" applyNumberFormat="1" applyFont="1" applyBorder="1" applyAlignment="1" quotePrefix="1">
      <alignment horizontal="left" vertical="top" wrapText="1"/>
    </xf>
    <xf numFmtId="0" fontId="6" fillId="19" borderId="65" xfId="0" applyFont="1" applyFill="1" applyBorder="1" applyAlignment="1">
      <alignment vertical="top"/>
    </xf>
    <xf numFmtId="49" fontId="6" fillId="19" borderId="66" xfId="0" applyNumberFormat="1" applyFont="1" applyFill="1" applyBorder="1" applyAlignment="1">
      <alignment vertical="top"/>
    </xf>
    <xf numFmtId="0" fontId="6" fillId="19" borderId="66" xfId="0" applyFont="1" applyFill="1" applyBorder="1" applyAlignment="1">
      <alignment vertical="top"/>
    </xf>
    <xf numFmtId="4" fontId="6" fillId="19" borderId="67" xfId="0" applyNumberFormat="1" applyFont="1" applyFill="1" applyBorder="1" applyAlignment="1">
      <alignment vertical="top"/>
    </xf>
    <xf numFmtId="49" fontId="0" fillId="0" borderId="0" xfId="0" applyNumberFormat="1" applyAlignment="1">
      <alignment horizontal="left" vertical="top" wrapText="1"/>
    </xf>
    <xf numFmtId="49" fontId="6" fillId="19" borderId="66" xfId="0" applyNumberFormat="1" applyFont="1" applyFill="1" applyBorder="1" applyAlignment="1">
      <alignment horizontal="left" vertical="top" wrapText="1"/>
    </xf>
    <xf numFmtId="49" fontId="0" fillId="8" borderId="36" xfId="0" applyNumberFormat="1" applyFill="1" applyBorder="1" applyAlignment="1" applyProtection="1">
      <alignment horizontal="left"/>
      <protection locked="0"/>
    </xf>
    <xf numFmtId="49" fontId="0" fillId="8" borderId="68" xfId="0" applyNumberFormat="1" applyFill="1" applyBorder="1" applyAlignment="1" applyProtection="1">
      <alignment horizontal="left"/>
      <protection locked="0"/>
    </xf>
    <xf numFmtId="49" fontId="0" fillId="8" borderId="34" xfId="0" applyNumberFormat="1" applyFill="1" applyBorder="1" applyAlignment="1" applyProtection="1">
      <alignment horizontal="left"/>
      <protection locked="0"/>
    </xf>
    <xf numFmtId="49" fontId="0" fillId="8" borderId="23" xfId="0" applyNumberFormat="1" applyFill="1" applyBorder="1" applyAlignment="1" applyProtection="1">
      <alignment horizontal="left"/>
      <protection locked="0"/>
    </xf>
    <xf numFmtId="49" fontId="0" fillId="8" borderId="40" xfId="0" applyNumberFormat="1" applyFill="1" applyBorder="1" applyAlignment="1" applyProtection="1">
      <alignment horizontal="left"/>
      <protection locked="0"/>
    </xf>
    <xf numFmtId="49" fontId="0" fillId="8" borderId="69" xfId="0" applyNumberFormat="1" applyFill="1" applyBorder="1" applyAlignment="1" applyProtection="1">
      <alignment horizontal="left"/>
      <protection locked="0"/>
    </xf>
    <xf numFmtId="49" fontId="0" fillId="8" borderId="70" xfId="0" applyNumberFormat="1" applyFill="1" applyBorder="1" applyAlignment="1" applyProtection="1">
      <alignment horizontal="left"/>
      <protection locked="0"/>
    </xf>
    <xf numFmtId="0" fontId="3" fillId="24" borderId="0" xfId="0" applyFont="1" applyFill="1" applyAlignment="1">
      <alignment horizontal="left" wrapText="1"/>
    </xf>
    <xf numFmtId="49" fontId="9" fillId="8" borderId="71" xfId="0" applyNumberFormat="1" applyFont="1" applyFill="1" applyBorder="1" applyAlignment="1" applyProtection="1">
      <alignment horizontal="left"/>
      <protection locked="0"/>
    </xf>
    <xf numFmtId="49" fontId="9" fillId="8" borderId="72" xfId="0" applyNumberFormat="1" applyFont="1" applyFill="1" applyBorder="1" applyAlignment="1" applyProtection="1">
      <alignment horizontal="left"/>
      <protection locked="0"/>
    </xf>
    <xf numFmtId="49" fontId="9" fillId="8" borderId="36" xfId="0" applyNumberFormat="1" applyFont="1" applyFill="1" applyBorder="1" applyAlignment="1" applyProtection="1">
      <alignment horizontal="left"/>
      <protection locked="0"/>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0" fillId="0" borderId="73" xfId="0" applyNumberFormat="1" applyBorder="1" applyAlignment="1">
      <alignment vertical="top" shrinkToFit="1"/>
    </xf>
    <xf numFmtId="49" fontId="0" fillId="0" borderId="23" xfId="0" applyNumberFormat="1" applyBorder="1" applyAlignment="1">
      <alignment vertical="top" shrinkToFit="1"/>
    </xf>
    <xf numFmtId="49" fontId="0" fillId="0" borderId="74" xfId="0" applyNumberFormat="1" applyBorder="1" applyAlignment="1">
      <alignment vertical="top" shrinkToFit="1"/>
    </xf>
    <xf numFmtId="49" fontId="0" fillId="0" borderId="25" xfId="0" applyNumberFormat="1" applyBorder="1" applyAlignment="1">
      <alignment vertical="top" shrinkToFit="1"/>
    </xf>
    <xf numFmtId="49" fontId="0" fillId="0" borderId="75" xfId="0" applyNumberFormat="1" applyBorder="1" applyAlignment="1">
      <alignment vertical="top" shrinkToFit="1"/>
    </xf>
    <xf numFmtId="49" fontId="12" fillId="0" borderId="16" xfId="0" applyNumberFormat="1" applyFont="1" applyBorder="1" applyAlignment="1">
      <alignment/>
    </xf>
    <xf numFmtId="4" fontId="0" fillId="19" borderId="55" xfId="0" applyNumberFormat="1" applyFill="1" applyBorder="1" applyAlignment="1">
      <alignment vertical="top" shrinkToFit="1"/>
    </xf>
    <xf numFmtId="4" fontId="0" fillId="19" borderId="76" xfId="0" applyNumberFormat="1" applyFill="1" applyBorder="1" applyAlignment="1">
      <alignment vertical="top" shrinkToFit="1"/>
    </xf>
    <xf numFmtId="0" fontId="7" fillId="0" borderId="77" xfId="0" applyNumberFormat="1" applyFont="1" applyBorder="1" applyAlignment="1">
      <alignment vertical="top" wrapText="1"/>
    </xf>
    <xf numFmtId="0" fontId="7" fillId="0" borderId="77" xfId="0" applyNumberFormat="1" applyFont="1" applyBorder="1" applyAlignment="1">
      <alignment horizontal="left" vertical="top" wrapText="1"/>
    </xf>
    <xf numFmtId="0" fontId="7" fillId="0" borderId="78" xfId="0" applyNumberFormat="1" applyFont="1" applyBorder="1" applyAlignment="1">
      <alignment vertical="top" wrapText="1" shrinkToFit="1"/>
    </xf>
    <xf numFmtId="172" fontId="7" fillId="0" borderId="78" xfId="0" applyNumberFormat="1" applyFont="1" applyBorder="1" applyAlignment="1">
      <alignment vertical="top" wrapText="1" shrinkToFit="1"/>
    </xf>
    <xf numFmtId="4" fontId="7" fillId="0" borderId="78" xfId="0" applyNumberFormat="1" applyFont="1" applyBorder="1" applyAlignment="1">
      <alignment vertical="top" wrapText="1" shrinkToFit="1"/>
    </xf>
    <xf numFmtId="4" fontId="7" fillId="0" borderId="79" xfId="0" applyNumberFormat="1" applyFont="1" applyBorder="1" applyAlignment="1">
      <alignment vertical="top" wrapText="1" shrinkToFit="1"/>
    </xf>
    <xf numFmtId="0" fontId="7" fillId="0" borderId="35" xfId="0" applyNumberFormat="1" applyFont="1" applyBorder="1" applyAlignment="1">
      <alignment vertical="top" wrapText="1"/>
    </xf>
    <xf numFmtId="0" fontId="7" fillId="0" borderId="3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80" xfId="0" applyNumberFormat="1" applyFont="1" applyBorder="1" applyAlignment="1">
      <alignment vertical="top" wrapText="1" shrinkToFit="1"/>
    </xf>
    <xf numFmtId="0" fontId="31" fillId="0" borderId="35" xfId="0" applyNumberFormat="1" applyFont="1" applyBorder="1" applyAlignment="1">
      <alignment horizontal="left" vertical="top" wrapText="1"/>
    </xf>
    <xf numFmtId="0" fontId="31" fillId="0" borderId="0" xfId="0" applyNumberFormat="1" applyFont="1" applyBorder="1" applyAlignment="1">
      <alignment vertical="top" wrapText="1" shrinkToFit="1"/>
    </xf>
    <xf numFmtId="172" fontId="31" fillId="0" borderId="0" xfId="0" applyNumberFormat="1" applyFont="1" applyBorder="1" applyAlignment="1">
      <alignment vertical="top" wrapText="1" shrinkToFit="1"/>
    </xf>
    <xf numFmtId="4" fontId="31" fillId="0" borderId="0" xfId="0" applyNumberFormat="1" applyFont="1" applyBorder="1" applyAlignment="1">
      <alignment vertical="top" wrapText="1" shrinkToFit="1"/>
    </xf>
    <xf numFmtId="4" fontId="31" fillId="0" borderId="80" xfId="0" applyNumberFormat="1" applyFont="1" applyBorder="1" applyAlignment="1">
      <alignment vertical="top" wrapText="1" shrinkToFit="1"/>
    </xf>
    <xf numFmtId="49" fontId="0" fillId="0" borderId="21" xfId="0" applyNumberFormat="1" applyBorder="1" applyAlignment="1">
      <alignment vertical="top" wrapText="1" shrinkToFit="1"/>
    </xf>
    <xf numFmtId="49" fontId="0" fillId="0" borderId="23" xfId="0" applyNumberFormat="1" applyBorder="1" applyAlignment="1">
      <alignment vertical="top" wrapText="1" shrinkToFit="1"/>
    </xf>
    <xf numFmtId="49" fontId="0" fillId="19" borderId="25" xfId="0" applyNumberFormat="1" applyFill="1" applyBorder="1" applyAlignment="1">
      <alignment vertical="top" wrapText="1" shrinkToFit="1"/>
    </xf>
    <xf numFmtId="49" fontId="0" fillId="19" borderId="25" xfId="0" applyNumberFormat="1" applyFill="1" applyBorder="1" applyAlignment="1">
      <alignment vertical="top" shrinkToFit="1"/>
    </xf>
    <xf numFmtId="49" fontId="0" fillId="19" borderId="75" xfId="0" applyNumberFormat="1" applyFill="1" applyBorder="1" applyAlignment="1">
      <alignment vertical="top" shrinkToFit="1"/>
    </xf>
    <xf numFmtId="0" fontId="0" fillId="19" borderId="71" xfId="0" applyNumberFormat="1" applyFill="1" applyBorder="1" applyAlignment="1">
      <alignment horizontal="left" vertical="top" wrapText="1"/>
    </xf>
    <xf numFmtId="172" fontId="0" fillId="19" borderId="71" xfId="0" applyNumberFormat="1" applyFill="1" applyBorder="1" applyAlignment="1">
      <alignment horizontal="left" vertical="top" wrapText="1"/>
    </xf>
    <xf numFmtId="4" fontId="0" fillId="19" borderId="71" xfId="0" applyNumberFormat="1" applyFill="1" applyBorder="1" applyAlignment="1">
      <alignment horizontal="left" vertical="top" wrapText="1"/>
    </xf>
    <xf numFmtId="4" fontId="0" fillId="19" borderId="34" xfId="0" applyNumberFormat="1" applyFill="1" applyBorder="1" applyAlignment="1">
      <alignment vertical="top" shrinkToFit="1"/>
    </xf>
    <xf numFmtId="4" fontId="0" fillId="19" borderId="38" xfId="0" applyNumberFormat="1" applyFill="1" applyBorder="1" applyAlignment="1">
      <alignment vertical="top" shrinkToFit="1"/>
    </xf>
    <xf numFmtId="0" fontId="31" fillId="0" borderId="31" xfId="0" applyNumberFormat="1" applyFont="1" applyBorder="1" applyAlignment="1">
      <alignment horizontal="left" vertical="top" wrapText="1"/>
    </xf>
    <xf numFmtId="0" fontId="31" fillId="0" borderId="32" xfId="0" applyNumberFormat="1" applyFont="1" applyBorder="1" applyAlignment="1">
      <alignment vertical="top" wrapText="1" shrinkToFit="1"/>
    </xf>
    <xf numFmtId="172" fontId="31" fillId="0" borderId="32" xfId="0" applyNumberFormat="1" applyFont="1" applyBorder="1" applyAlignment="1">
      <alignment vertical="top" wrapText="1" shrinkToFit="1"/>
    </xf>
    <xf numFmtId="4" fontId="31" fillId="0" borderId="32" xfId="0" applyNumberFormat="1" applyFont="1" applyBorder="1" applyAlignment="1">
      <alignment vertical="top" wrapText="1" shrinkToFit="1"/>
    </xf>
    <xf numFmtId="4" fontId="31" fillId="0" borderId="81" xfId="0" applyNumberFormat="1" applyFont="1" applyBorder="1" applyAlignment="1">
      <alignment vertical="top" wrapText="1" shrinkToFi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2.75"/>
  <cols>
    <col min="1" max="1" width="23.125" style="0" customWidth="1"/>
  </cols>
  <sheetData>
    <row r="1" spans="1:8" ht="12.75">
      <c r="A1" s="15"/>
      <c r="B1" s="15"/>
      <c r="C1" s="15"/>
      <c r="D1" s="15"/>
      <c r="E1" s="15"/>
      <c r="F1" s="15"/>
      <c r="G1" s="15"/>
      <c r="H1" s="15"/>
    </row>
    <row r="2" spans="1:8" ht="15.75">
      <c r="A2" s="16" t="s">
        <v>346</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ht="12.75">
      <c r="A5" s="19" t="s">
        <v>347</v>
      </c>
      <c r="B5" s="199" t="s">
        <v>342</v>
      </c>
      <c r="C5" s="199"/>
      <c r="D5" s="199"/>
      <c r="E5" s="199"/>
      <c r="F5" s="199"/>
      <c r="G5" s="200"/>
      <c r="H5" s="15"/>
    </row>
    <row r="6" spans="1:8" ht="12.75">
      <c r="A6" s="20" t="s">
        <v>348</v>
      </c>
      <c r="B6" s="201"/>
      <c r="C6" s="201"/>
      <c r="D6" s="201"/>
      <c r="E6" s="201"/>
      <c r="F6" s="201"/>
      <c r="G6" s="177"/>
      <c r="H6" s="15"/>
    </row>
    <row r="7" spans="1:8" ht="12.75">
      <c r="A7" s="20" t="s">
        <v>349</v>
      </c>
      <c r="B7" s="201"/>
      <c r="C7" s="201"/>
      <c r="D7" s="201"/>
      <c r="E7" s="201"/>
      <c r="F7" s="201"/>
      <c r="G7" s="177"/>
      <c r="H7" s="15"/>
    </row>
    <row r="8" spans="1:8" ht="12.75">
      <c r="A8" s="20" t="s">
        <v>350</v>
      </c>
      <c r="B8" s="201"/>
      <c r="C8" s="201"/>
      <c r="D8" s="201"/>
      <c r="E8" s="201"/>
      <c r="F8" s="201"/>
      <c r="G8" s="177"/>
      <c r="H8" s="15"/>
    </row>
    <row r="9" spans="1:8" ht="12.75">
      <c r="A9" s="20" t="s">
        <v>351</v>
      </c>
      <c r="B9" s="201"/>
      <c r="C9" s="201"/>
      <c r="D9" s="201"/>
      <c r="E9" s="201"/>
      <c r="F9" s="201"/>
      <c r="G9" s="177"/>
      <c r="H9" s="15"/>
    </row>
    <row r="10" spans="1:8" ht="12.75">
      <c r="A10" s="20" t="s">
        <v>352</v>
      </c>
      <c r="B10" s="201"/>
      <c r="C10" s="201"/>
      <c r="D10" s="201"/>
      <c r="E10" s="201"/>
      <c r="F10" s="201"/>
      <c r="G10" s="177"/>
      <c r="H10" s="15"/>
    </row>
    <row r="11" spans="1:8" ht="12.75">
      <c r="A11" s="20" t="s">
        <v>353</v>
      </c>
      <c r="B11" s="191"/>
      <c r="C11" s="191"/>
      <c r="D11" s="191"/>
      <c r="E11" s="191"/>
      <c r="F11" s="191"/>
      <c r="G11" s="192"/>
      <c r="H11" s="15"/>
    </row>
    <row r="12" spans="1:8" ht="12.75">
      <c r="A12" s="20" t="s">
        <v>354</v>
      </c>
      <c r="B12" s="193"/>
      <c r="C12" s="194"/>
      <c r="D12" s="194"/>
      <c r="E12" s="194"/>
      <c r="F12" s="194"/>
      <c r="G12" s="195"/>
      <c r="H12" s="15"/>
    </row>
    <row r="13" spans="1:8" ht="13.5" thickBot="1">
      <c r="A13" s="21" t="s">
        <v>355</v>
      </c>
      <c r="B13" s="196"/>
      <c r="C13" s="196"/>
      <c r="D13" s="196"/>
      <c r="E13" s="196"/>
      <c r="F13" s="196"/>
      <c r="G13" s="197"/>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356</v>
      </c>
      <c r="B16" s="15"/>
      <c r="C16" s="15"/>
      <c r="D16" s="15"/>
      <c r="E16" s="15"/>
      <c r="F16" s="15"/>
      <c r="G16" s="15"/>
      <c r="H16" s="15"/>
    </row>
    <row r="17" spans="1:8" ht="52.5" customHeight="1">
      <c r="A17" s="198" t="s">
        <v>382</v>
      </c>
      <c r="B17" s="198"/>
      <c r="C17" s="198"/>
      <c r="D17" s="198"/>
      <c r="E17" s="198"/>
      <c r="F17" s="198"/>
      <c r="G17" s="198"/>
      <c r="H17" s="15"/>
    </row>
  </sheetData>
  <sheetProtection password="88C7" sheet="1"/>
  <mergeCells count="10">
    <mergeCell ref="B9:G9"/>
    <mergeCell ref="B10:G10"/>
    <mergeCell ref="B5:G5"/>
    <mergeCell ref="B6:G6"/>
    <mergeCell ref="B7:G7"/>
    <mergeCell ref="B8:G8"/>
    <mergeCell ref="B11:G11"/>
    <mergeCell ref="B12:G12"/>
    <mergeCell ref="B13:G13"/>
    <mergeCell ref="A17:G17"/>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9966"/>
    <outlinePr summaryBelow="0"/>
  </sheetPr>
  <dimension ref="A1:BH101"/>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3" max="53" width="98.875" style="0" customWidth="1"/>
  </cols>
  <sheetData>
    <row r="1" spans="1:10" ht="16.5" thickBot="1">
      <c r="A1" s="205" t="s">
        <v>471</v>
      </c>
      <c r="B1" s="205"/>
      <c r="C1" s="206"/>
      <c r="D1" s="205"/>
      <c r="E1" s="205"/>
      <c r="F1" s="205"/>
      <c r="G1" s="205"/>
      <c r="H1" s="54"/>
      <c r="I1" s="54"/>
      <c r="J1" s="54"/>
    </row>
    <row r="2" spans="1:10" ht="13.5" thickTop="1">
      <c r="A2" s="55" t="s">
        <v>372</v>
      </c>
      <c r="B2" s="56" t="s">
        <v>383</v>
      </c>
      <c r="C2" s="233" t="s">
        <v>384</v>
      </c>
      <c r="D2" s="207"/>
      <c r="E2" s="207"/>
      <c r="F2" s="207"/>
      <c r="G2" s="208"/>
      <c r="H2" s="54"/>
      <c r="I2" s="54"/>
      <c r="J2" s="54"/>
    </row>
    <row r="3" spans="1:10" ht="12.75">
      <c r="A3" s="57" t="s">
        <v>373</v>
      </c>
      <c r="B3" s="58" t="s">
        <v>398</v>
      </c>
      <c r="C3" s="234" t="s">
        <v>399</v>
      </c>
      <c r="D3" s="209"/>
      <c r="E3" s="209"/>
      <c r="F3" s="209"/>
      <c r="G3" s="210"/>
      <c r="H3" s="54"/>
      <c r="I3" s="54"/>
      <c r="J3" s="54"/>
    </row>
    <row r="4" spans="1:10" ht="13.5" thickBot="1">
      <c r="A4" s="129" t="s">
        <v>374</v>
      </c>
      <c r="B4" s="130" t="s">
        <v>468</v>
      </c>
      <c r="C4" s="235" t="s">
        <v>469</v>
      </c>
      <c r="D4" s="236"/>
      <c r="E4" s="236"/>
      <c r="F4" s="236"/>
      <c r="G4" s="237"/>
      <c r="H4" s="54"/>
      <c r="I4" s="54"/>
      <c r="J4" s="54"/>
    </row>
    <row r="5" spans="1:10" ht="14.25" thickBot="1" thickTop="1">
      <c r="A5" s="54"/>
      <c r="B5" s="61"/>
      <c r="C5" s="62"/>
      <c r="D5" s="63"/>
      <c r="E5" s="54"/>
      <c r="F5" s="54"/>
      <c r="G5" s="54"/>
      <c r="H5" s="54"/>
      <c r="I5" s="54"/>
      <c r="J5" s="54"/>
    </row>
    <row r="6" spans="1:10" ht="27" thickBot="1" thickTop="1">
      <c r="A6" s="131" t="s">
        <v>375</v>
      </c>
      <c r="B6" s="134" t="s">
        <v>376</v>
      </c>
      <c r="C6" s="135" t="s">
        <v>377</v>
      </c>
      <c r="D6" s="132" t="s">
        <v>378</v>
      </c>
      <c r="E6" s="133" t="s">
        <v>379</v>
      </c>
      <c r="F6" s="137" t="s">
        <v>380</v>
      </c>
      <c r="G6" s="158" t="s">
        <v>381</v>
      </c>
      <c r="H6" s="159" t="s">
        <v>472</v>
      </c>
      <c r="I6" s="141" t="s">
        <v>473</v>
      </c>
      <c r="J6" s="54"/>
    </row>
    <row r="7" spans="1:10" ht="12.75">
      <c r="A7" s="160"/>
      <c r="B7" s="161" t="s">
        <v>474</v>
      </c>
      <c r="C7" s="238" t="s">
        <v>475</v>
      </c>
      <c r="D7" s="238"/>
      <c r="E7" s="239"/>
      <c r="F7" s="240"/>
      <c r="G7" s="240"/>
      <c r="H7" s="162"/>
      <c r="I7" s="163"/>
      <c r="J7" s="54"/>
    </row>
    <row r="8" spans="1:10" ht="12.75">
      <c r="A8" s="154" t="s">
        <v>476</v>
      </c>
      <c r="B8" s="142" t="s">
        <v>477</v>
      </c>
      <c r="C8" s="176" t="s">
        <v>478</v>
      </c>
      <c r="D8" s="144"/>
      <c r="E8" s="147"/>
      <c r="F8" s="241">
        <f>SUM(G9:G40)</f>
        <v>0</v>
      </c>
      <c r="G8" s="242"/>
      <c r="H8" s="150"/>
      <c r="I8" s="156"/>
      <c r="J8" s="54"/>
    </row>
    <row r="9" spans="1:60" ht="12.75" outlineLevel="1">
      <c r="A9" s="155"/>
      <c r="B9" s="216" t="s">
        <v>488</v>
      </c>
      <c r="C9" s="217"/>
      <c r="D9" s="218"/>
      <c r="E9" s="219"/>
      <c r="F9" s="220"/>
      <c r="G9" s="221"/>
      <c r="H9" s="151"/>
      <c r="I9" s="157"/>
      <c r="J9" s="138"/>
      <c r="K9" s="139">
        <v>1</v>
      </c>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row>
    <row r="10" spans="1:60" ht="12.75" outlineLevel="1">
      <c r="A10" s="155"/>
      <c r="B10" s="222" t="s">
        <v>489</v>
      </c>
      <c r="C10" s="223"/>
      <c r="D10" s="224"/>
      <c r="E10" s="225"/>
      <c r="F10" s="226"/>
      <c r="G10" s="227"/>
      <c r="H10" s="151"/>
      <c r="I10" s="15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row>
    <row r="11" spans="1:60" ht="12.75" outlineLevel="1">
      <c r="A11" s="155">
        <v>1</v>
      </c>
      <c r="B11" s="143" t="s">
        <v>490</v>
      </c>
      <c r="C11" s="178" t="s">
        <v>491</v>
      </c>
      <c r="D11" s="145" t="s">
        <v>492</v>
      </c>
      <c r="E11" s="148">
        <v>13.65</v>
      </c>
      <c r="F11" s="153"/>
      <c r="G11" s="152">
        <f>E11*F11</f>
        <v>0</v>
      </c>
      <c r="H11" s="151" t="s">
        <v>493</v>
      </c>
      <c r="I11" s="157" t="s">
        <v>486</v>
      </c>
      <c r="J11" s="138"/>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v>21</v>
      </c>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ht="12.75" outlineLevel="1">
      <c r="A12" s="155"/>
      <c r="B12" s="143"/>
      <c r="C12" s="179" t="s">
        <v>216</v>
      </c>
      <c r="D12" s="146"/>
      <c r="E12" s="149">
        <v>13.65</v>
      </c>
      <c r="F12" s="152"/>
      <c r="G12" s="152"/>
      <c r="H12" s="151"/>
      <c r="I12" s="157"/>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row>
    <row r="13" spans="1:60" ht="12.75" outlineLevel="1">
      <c r="A13" s="155"/>
      <c r="B13" s="222" t="s">
        <v>496</v>
      </c>
      <c r="C13" s="223"/>
      <c r="D13" s="224"/>
      <c r="E13" s="225"/>
      <c r="F13" s="226"/>
      <c r="G13" s="227"/>
      <c r="H13" s="151"/>
      <c r="I13" s="157"/>
      <c r="J13" s="138"/>
      <c r="K13" s="139">
        <v>1</v>
      </c>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ht="12.75" outlineLevel="1">
      <c r="A14" s="155"/>
      <c r="B14" s="222" t="s">
        <v>497</v>
      </c>
      <c r="C14" s="223"/>
      <c r="D14" s="224"/>
      <c r="E14" s="225"/>
      <c r="F14" s="226"/>
      <c r="G14" s="227"/>
      <c r="H14" s="151"/>
      <c r="I14" s="157"/>
      <c r="J14" s="138"/>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2.75" outlineLevel="1">
      <c r="A15" s="155">
        <v>2</v>
      </c>
      <c r="B15" s="143" t="s">
        <v>498</v>
      </c>
      <c r="C15" s="178" t="s">
        <v>499</v>
      </c>
      <c r="D15" s="145" t="s">
        <v>492</v>
      </c>
      <c r="E15" s="148">
        <v>3.9</v>
      </c>
      <c r="F15" s="153"/>
      <c r="G15" s="152">
        <f>E15*F15</f>
        <v>0</v>
      </c>
      <c r="H15" s="151" t="s">
        <v>493</v>
      </c>
      <c r="I15" s="157" t="s">
        <v>486</v>
      </c>
      <c r="J15" s="138"/>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v>21</v>
      </c>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2.75" outlineLevel="1">
      <c r="A16" s="155"/>
      <c r="B16" s="143"/>
      <c r="C16" s="179" t="s">
        <v>217</v>
      </c>
      <c r="D16" s="146"/>
      <c r="E16" s="149">
        <v>3.9</v>
      </c>
      <c r="F16" s="152"/>
      <c r="G16" s="152"/>
      <c r="H16" s="151"/>
      <c r="I16" s="157"/>
      <c r="J16" s="138"/>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row>
    <row r="17" spans="1:60" ht="12.75" outlineLevel="1">
      <c r="A17" s="155">
        <v>3</v>
      </c>
      <c r="B17" s="143" t="s">
        <v>503</v>
      </c>
      <c r="C17" s="178" t="s">
        <v>504</v>
      </c>
      <c r="D17" s="145" t="s">
        <v>492</v>
      </c>
      <c r="E17" s="148">
        <v>3.9</v>
      </c>
      <c r="F17" s="153"/>
      <c r="G17" s="152">
        <f>E17*F17</f>
        <v>0</v>
      </c>
      <c r="H17" s="151" t="s">
        <v>493</v>
      </c>
      <c r="I17" s="157" t="s">
        <v>486</v>
      </c>
      <c r="J17" s="138"/>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v>21</v>
      </c>
      <c r="AN17" s="139"/>
      <c r="AO17" s="139"/>
      <c r="AP17" s="139"/>
      <c r="AQ17" s="139"/>
      <c r="AR17" s="139"/>
      <c r="AS17" s="139"/>
      <c r="AT17" s="139"/>
      <c r="AU17" s="139"/>
      <c r="AV17" s="139"/>
      <c r="AW17" s="139"/>
      <c r="AX17" s="139"/>
      <c r="AY17" s="139"/>
      <c r="AZ17" s="139"/>
      <c r="BA17" s="139"/>
      <c r="BB17" s="139"/>
      <c r="BC17" s="139"/>
      <c r="BD17" s="139"/>
      <c r="BE17" s="139"/>
      <c r="BF17" s="139"/>
      <c r="BG17" s="139"/>
      <c r="BH17" s="139"/>
    </row>
    <row r="18" spans="1:60" ht="12.75" outlineLevel="1">
      <c r="A18" s="155"/>
      <c r="B18" s="143"/>
      <c r="C18" s="179" t="s">
        <v>217</v>
      </c>
      <c r="D18" s="146"/>
      <c r="E18" s="149">
        <v>3.9</v>
      </c>
      <c r="F18" s="152"/>
      <c r="G18" s="152"/>
      <c r="H18" s="151"/>
      <c r="I18" s="157"/>
      <c r="J18" s="138"/>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ht="12.75" outlineLevel="1">
      <c r="A19" s="155"/>
      <c r="B19" s="222" t="s">
        <v>505</v>
      </c>
      <c r="C19" s="223"/>
      <c r="D19" s="224"/>
      <c r="E19" s="225"/>
      <c r="F19" s="226"/>
      <c r="G19" s="227"/>
      <c r="H19" s="151"/>
      <c r="I19" s="157"/>
      <c r="J19" s="138"/>
      <c r="K19" s="139">
        <v>2</v>
      </c>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row>
    <row r="20" spans="1:60" ht="12.75" outlineLevel="1">
      <c r="A20" s="155">
        <v>4</v>
      </c>
      <c r="B20" s="143" t="s">
        <v>506</v>
      </c>
      <c r="C20" s="178" t="s">
        <v>507</v>
      </c>
      <c r="D20" s="145" t="s">
        <v>492</v>
      </c>
      <c r="E20" s="148">
        <v>156</v>
      </c>
      <c r="F20" s="153"/>
      <c r="G20" s="152">
        <f>E20*F20</f>
        <v>0</v>
      </c>
      <c r="H20" s="151" t="s">
        <v>493</v>
      </c>
      <c r="I20" s="157" t="s">
        <v>486</v>
      </c>
      <c r="J20" s="138"/>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v>21</v>
      </c>
      <c r="AN20" s="139"/>
      <c r="AO20" s="139"/>
      <c r="AP20" s="139"/>
      <c r="AQ20" s="139"/>
      <c r="AR20" s="139"/>
      <c r="AS20" s="139"/>
      <c r="AT20" s="139"/>
      <c r="AU20" s="139"/>
      <c r="AV20" s="139"/>
      <c r="AW20" s="139"/>
      <c r="AX20" s="139"/>
      <c r="AY20" s="139"/>
      <c r="AZ20" s="139"/>
      <c r="BA20" s="139"/>
      <c r="BB20" s="139"/>
      <c r="BC20" s="139"/>
      <c r="BD20" s="139"/>
      <c r="BE20" s="139"/>
      <c r="BF20" s="139"/>
      <c r="BG20" s="139"/>
      <c r="BH20" s="139"/>
    </row>
    <row r="21" spans="1:60" ht="12.75" outlineLevel="1">
      <c r="A21" s="155"/>
      <c r="B21" s="143"/>
      <c r="C21" s="179" t="s">
        <v>218</v>
      </c>
      <c r="D21" s="146"/>
      <c r="E21" s="149">
        <v>156</v>
      </c>
      <c r="F21" s="152"/>
      <c r="G21" s="152"/>
      <c r="H21" s="151"/>
      <c r="I21" s="157"/>
      <c r="J21" s="138"/>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0" ht="12.75" outlineLevel="1">
      <c r="A22" s="155"/>
      <c r="B22" s="222" t="s">
        <v>511</v>
      </c>
      <c r="C22" s="223"/>
      <c r="D22" s="224"/>
      <c r="E22" s="225"/>
      <c r="F22" s="226"/>
      <c r="G22" s="227"/>
      <c r="H22" s="151"/>
      <c r="I22" s="157"/>
      <c r="J22" s="138"/>
      <c r="K22" s="139">
        <v>1</v>
      </c>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12.75" outlineLevel="1">
      <c r="A23" s="155"/>
      <c r="B23" s="222" t="s">
        <v>512</v>
      </c>
      <c r="C23" s="223"/>
      <c r="D23" s="224"/>
      <c r="E23" s="225"/>
      <c r="F23" s="226"/>
      <c r="G23" s="227"/>
      <c r="H23" s="151"/>
      <c r="I23" s="157"/>
      <c r="J23" s="138"/>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1:60" ht="12.75" outlineLevel="1">
      <c r="A24" s="155">
        <v>5</v>
      </c>
      <c r="B24" s="143" t="s">
        <v>513</v>
      </c>
      <c r="C24" s="178" t="s">
        <v>514</v>
      </c>
      <c r="D24" s="145" t="s">
        <v>492</v>
      </c>
      <c r="E24" s="148">
        <v>3.9</v>
      </c>
      <c r="F24" s="153"/>
      <c r="G24" s="152">
        <f>E24*F24</f>
        <v>0</v>
      </c>
      <c r="H24" s="151" t="s">
        <v>493</v>
      </c>
      <c r="I24" s="157" t="s">
        <v>486</v>
      </c>
      <c r="J24" s="138"/>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v>21</v>
      </c>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12.75" outlineLevel="1">
      <c r="A25" s="155"/>
      <c r="B25" s="143"/>
      <c r="C25" s="228" t="s">
        <v>219</v>
      </c>
      <c r="D25" s="229"/>
      <c r="E25" s="230"/>
      <c r="F25" s="231"/>
      <c r="G25" s="232"/>
      <c r="H25" s="151"/>
      <c r="I25" s="157"/>
      <c r="J25" s="138"/>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40" t="str">
        <f>C25</f>
        <v>včetně strojního přemístění materiálu pro zásyp ze vzdálenosti do 10 m od okraje zásypu.</v>
      </c>
      <c r="BB25" s="139"/>
      <c r="BC25" s="139"/>
      <c r="BD25" s="139"/>
      <c r="BE25" s="139"/>
      <c r="BF25" s="139"/>
      <c r="BG25" s="139"/>
      <c r="BH25" s="139"/>
    </row>
    <row r="26" spans="1:60" ht="12.75" outlineLevel="1">
      <c r="A26" s="155"/>
      <c r="B26" s="143"/>
      <c r="C26" s="228" t="s">
        <v>220</v>
      </c>
      <c r="D26" s="229"/>
      <c r="E26" s="230"/>
      <c r="F26" s="231"/>
      <c r="G26" s="232"/>
      <c r="H26" s="151"/>
      <c r="I26" s="157"/>
      <c r="J26" s="138"/>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40" t="str">
        <f>C26</f>
        <v>Položka je určena pro zásyp stěrkopískem, vlastní dodávka štěrkopísku je oceněna ve specifikaci.</v>
      </c>
      <c r="BB26" s="139"/>
      <c r="BC26" s="139"/>
      <c r="BD26" s="139"/>
      <c r="BE26" s="139"/>
      <c r="BF26" s="139"/>
      <c r="BG26" s="139"/>
      <c r="BH26" s="139"/>
    </row>
    <row r="27" spans="1:60" ht="12.75" outlineLevel="1">
      <c r="A27" s="155"/>
      <c r="B27" s="143"/>
      <c r="C27" s="179" t="s">
        <v>217</v>
      </c>
      <c r="D27" s="146"/>
      <c r="E27" s="149">
        <v>3.9</v>
      </c>
      <c r="F27" s="152"/>
      <c r="G27" s="152"/>
      <c r="H27" s="151"/>
      <c r="I27" s="157"/>
      <c r="J27" s="138"/>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ht="12.75" outlineLevel="1">
      <c r="A28" s="155">
        <v>6</v>
      </c>
      <c r="B28" s="143" t="s">
        <v>513</v>
      </c>
      <c r="C28" s="178" t="s">
        <v>514</v>
      </c>
      <c r="D28" s="145" t="s">
        <v>492</v>
      </c>
      <c r="E28" s="148">
        <v>9.75</v>
      </c>
      <c r="F28" s="153"/>
      <c r="G28" s="152">
        <f>E28*F28</f>
        <v>0</v>
      </c>
      <c r="H28" s="151" t="s">
        <v>493</v>
      </c>
      <c r="I28" s="157" t="s">
        <v>486</v>
      </c>
      <c r="J28" s="138"/>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v>21</v>
      </c>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ht="12.75" outlineLevel="1">
      <c r="A29" s="155"/>
      <c r="B29" s="143"/>
      <c r="C29" s="228" t="s">
        <v>515</v>
      </c>
      <c r="D29" s="229"/>
      <c r="E29" s="230"/>
      <c r="F29" s="231"/>
      <c r="G29" s="232"/>
      <c r="H29" s="151"/>
      <c r="I29" s="157"/>
      <c r="J29" s="138"/>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40" t="str">
        <f>C29</f>
        <v>včetně strojního přemístění materiálu pro zásyp ze vzdálenosti do 10 m od okraje zásypu</v>
      </c>
      <c r="BB29" s="139"/>
      <c r="BC29" s="139"/>
      <c r="BD29" s="139"/>
      <c r="BE29" s="139"/>
      <c r="BF29" s="139"/>
      <c r="BG29" s="139"/>
      <c r="BH29" s="139"/>
    </row>
    <row r="30" spans="1:60" ht="12.75" outlineLevel="1">
      <c r="A30" s="155"/>
      <c r="B30" s="143"/>
      <c r="C30" s="228" t="s">
        <v>221</v>
      </c>
      <c r="D30" s="229"/>
      <c r="E30" s="230"/>
      <c r="F30" s="231"/>
      <c r="G30" s="232"/>
      <c r="H30" s="151"/>
      <c r="I30" s="157"/>
      <c r="J30" s="138"/>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40" t="str">
        <f>C30</f>
        <v>Položka je kalkulována pro zásyp původní zeminou.</v>
      </c>
      <c r="BB30" s="139"/>
      <c r="BC30" s="139"/>
      <c r="BD30" s="139"/>
      <c r="BE30" s="139"/>
      <c r="BF30" s="139"/>
      <c r="BG30" s="139"/>
      <c r="BH30" s="139"/>
    </row>
    <row r="31" spans="1:60" ht="12.75" outlineLevel="1">
      <c r="A31" s="155"/>
      <c r="B31" s="143"/>
      <c r="C31" s="179" t="s">
        <v>222</v>
      </c>
      <c r="D31" s="146"/>
      <c r="E31" s="149">
        <v>9.75</v>
      </c>
      <c r="F31" s="152"/>
      <c r="G31" s="152"/>
      <c r="H31" s="151"/>
      <c r="I31" s="157"/>
      <c r="J31" s="138"/>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0" ht="12.75" outlineLevel="1">
      <c r="A32" s="155"/>
      <c r="B32" s="222" t="s">
        <v>521</v>
      </c>
      <c r="C32" s="223"/>
      <c r="D32" s="224"/>
      <c r="E32" s="225"/>
      <c r="F32" s="226"/>
      <c r="G32" s="227"/>
      <c r="H32" s="151"/>
      <c r="I32" s="157"/>
      <c r="J32" s="138"/>
      <c r="K32" s="139">
        <v>1</v>
      </c>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ht="12.75" outlineLevel="1">
      <c r="A33" s="155"/>
      <c r="B33" s="222" t="s">
        <v>522</v>
      </c>
      <c r="C33" s="223"/>
      <c r="D33" s="224"/>
      <c r="E33" s="225"/>
      <c r="F33" s="226"/>
      <c r="G33" s="227"/>
      <c r="H33" s="151"/>
      <c r="I33" s="157"/>
      <c r="J33" s="138"/>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12.75" outlineLevel="1">
      <c r="A34" s="155">
        <v>7</v>
      </c>
      <c r="B34" s="143" t="s">
        <v>523</v>
      </c>
      <c r="C34" s="178" t="s">
        <v>524</v>
      </c>
      <c r="D34" s="145" t="s">
        <v>484</v>
      </c>
      <c r="E34" s="148">
        <v>39</v>
      </c>
      <c r="F34" s="153"/>
      <c r="G34" s="152">
        <f>E34*F34</f>
        <v>0</v>
      </c>
      <c r="H34" s="151" t="s">
        <v>493</v>
      </c>
      <c r="I34" s="157" t="s">
        <v>486</v>
      </c>
      <c r="J34" s="138"/>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v>21</v>
      </c>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ht="12.75" outlineLevel="1">
      <c r="A35" s="155"/>
      <c r="B35" s="143"/>
      <c r="C35" s="179" t="s">
        <v>223</v>
      </c>
      <c r="D35" s="146"/>
      <c r="E35" s="149">
        <v>39</v>
      </c>
      <c r="F35" s="152"/>
      <c r="G35" s="152"/>
      <c r="H35" s="151"/>
      <c r="I35" s="157"/>
      <c r="J35" s="138"/>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ht="12.75" outlineLevel="1">
      <c r="A36" s="155"/>
      <c r="B36" s="222" t="s">
        <v>527</v>
      </c>
      <c r="C36" s="223"/>
      <c r="D36" s="224"/>
      <c r="E36" s="225"/>
      <c r="F36" s="226"/>
      <c r="G36" s="227"/>
      <c r="H36" s="151"/>
      <c r="I36" s="157"/>
      <c r="J36" s="138"/>
      <c r="K36" s="139">
        <v>1</v>
      </c>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ht="12.75" outlineLevel="1">
      <c r="A37" s="155">
        <v>8</v>
      </c>
      <c r="B37" s="143" t="s">
        <v>528</v>
      </c>
      <c r="C37" s="178" t="s">
        <v>529</v>
      </c>
      <c r="D37" s="145" t="s">
        <v>492</v>
      </c>
      <c r="E37" s="148">
        <v>3.9</v>
      </c>
      <c r="F37" s="153"/>
      <c r="G37" s="152">
        <f>E37*F37</f>
        <v>0</v>
      </c>
      <c r="H37" s="151" t="s">
        <v>493</v>
      </c>
      <c r="I37" s="157" t="s">
        <v>486</v>
      </c>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v>21</v>
      </c>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ht="12.75" outlineLevel="1">
      <c r="A38" s="155"/>
      <c r="B38" s="143"/>
      <c r="C38" s="179" t="s">
        <v>217</v>
      </c>
      <c r="D38" s="146"/>
      <c r="E38" s="149">
        <v>3.9</v>
      </c>
      <c r="F38" s="152"/>
      <c r="G38" s="152"/>
      <c r="H38" s="151"/>
      <c r="I38" s="157"/>
      <c r="J38" s="138"/>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ht="12.75" outlineLevel="1">
      <c r="A39" s="155">
        <v>9</v>
      </c>
      <c r="B39" s="143" t="s">
        <v>224</v>
      </c>
      <c r="C39" s="178" t="s">
        <v>225</v>
      </c>
      <c r="D39" s="145" t="s">
        <v>556</v>
      </c>
      <c r="E39" s="148">
        <v>7.8</v>
      </c>
      <c r="F39" s="153"/>
      <c r="G39" s="152">
        <f>E39*F39</f>
        <v>0</v>
      </c>
      <c r="H39" s="151" t="s">
        <v>557</v>
      </c>
      <c r="I39" s="157" t="s">
        <v>486</v>
      </c>
      <c r="J39" s="138"/>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v>21</v>
      </c>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ht="12.75" outlineLevel="1">
      <c r="A40" s="155"/>
      <c r="B40" s="143"/>
      <c r="C40" s="179" t="s">
        <v>226</v>
      </c>
      <c r="D40" s="146"/>
      <c r="E40" s="149">
        <v>7.8</v>
      </c>
      <c r="F40" s="152"/>
      <c r="G40" s="152"/>
      <c r="H40" s="151"/>
      <c r="I40" s="157"/>
      <c r="J40" s="138"/>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row>
    <row r="41" spans="1:10" ht="12.75">
      <c r="A41" s="154" t="s">
        <v>476</v>
      </c>
      <c r="B41" s="142" t="s">
        <v>227</v>
      </c>
      <c r="C41" s="176" t="s">
        <v>228</v>
      </c>
      <c r="D41" s="144"/>
      <c r="E41" s="147"/>
      <c r="F41" s="214">
        <f>SUM(G42:G99)</f>
        <v>0</v>
      </c>
      <c r="G41" s="215"/>
      <c r="H41" s="150"/>
      <c r="I41" s="156"/>
      <c r="J41" s="54"/>
    </row>
    <row r="42" spans="1:60" ht="12.75" outlineLevel="1">
      <c r="A42" s="155"/>
      <c r="B42" s="216" t="s">
        <v>229</v>
      </c>
      <c r="C42" s="217"/>
      <c r="D42" s="218"/>
      <c r="E42" s="219"/>
      <c r="F42" s="220"/>
      <c r="G42" s="221"/>
      <c r="H42" s="151"/>
      <c r="I42" s="157"/>
      <c r="J42" s="138"/>
      <c r="K42" s="139">
        <v>1</v>
      </c>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row>
    <row r="43" spans="1:60" ht="12.75" outlineLevel="1">
      <c r="A43" s="155">
        <v>10</v>
      </c>
      <c r="B43" s="143" t="s">
        <v>230</v>
      </c>
      <c r="C43" s="178" t="s">
        <v>231</v>
      </c>
      <c r="D43" s="145" t="s">
        <v>552</v>
      </c>
      <c r="E43" s="148">
        <v>605</v>
      </c>
      <c r="F43" s="153"/>
      <c r="G43" s="152">
        <f>E43*F43</f>
        <v>0</v>
      </c>
      <c r="H43" s="151" t="s">
        <v>227</v>
      </c>
      <c r="I43" s="157" t="s">
        <v>486</v>
      </c>
      <c r="J43" s="138"/>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v>21</v>
      </c>
      <c r="AN43" s="139"/>
      <c r="AO43" s="139"/>
      <c r="AP43" s="139"/>
      <c r="AQ43" s="139"/>
      <c r="AR43" s="139"/>
      <c r="AS43" s="139"/>
      <c r="AT43" s="139"/>
      <c r="AU43" s="139"/>
      <c r="AV43" s="139"/>
      <c r="AW43" s="139"/>
      <c r="AX43" s="139"/>
      <c r="AY43" s="139"/>
      <c r="AZ43" s="139"/>
      <c r="BA43" s="139"/>
      <c r="BB43" s="139"/>
      <c r="BC43" s="139"/>
      <c r="BD43" s="139"/>
      <c r="BE43" s="139"/>
      <c r="BF43" s="139"/>
      <c r="BG43" s="139"/>
      <c r="BH43" s="139"/>
    </row>
    <row r="44" spans="1:60" ht="12.75" outlineLevel="1">
      <c r="A44" s="155"/>
      <c r="B44" s="143"/>
      <c r="C44" s="228" t="s">
        <v>232</v>
      </c>
      <c r="D44" s="229"/>
      <c r="E44" s="230"/>
      <c r="F44" s="231"/>
      <c r="G44" s="232"/>
      <c r="H44" s="151"/>
      <c r="I44" s="157"/>
      <c r="J44" s="138"/>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40" t="str">
        <f>C44</f>
        <v>V položkách je zakalkulována montáž včetně montáže svorek spojovacích, odbočných, upevňovacích a spojovacího materiálu.</v>
      </c>
      <c r="BB44" s="139"/>
      <c r="BC44" s="139"/>
      <c r="BD44" s="139"/>
      <c r="BE44" s="139"/>
      <c r="BF44" s="139"/>
      <c r="BG44" s="139"/>
      <c r="BH44" s="139"/>
    </row>
    <row r="45" spans="1:60" ht="12.75" outlineLevel="1">
      <c r="A45" s="155"/>
      <c r="B45" s="143"/>
      <c r="C45" s="179" t="s">
        <v>233</v>
      </c>
      <c r="D45" s="146"/>
      <c r="E45" s="149">
        <v>69</v>
      </c>
      <c r="F45" s="152"/>
      <c r="G45" s="152"/>
      <c r="H45" s="151"/>
      <c r="I45" s="157"/>
      <c r="J45" s="138"/>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row>
    <row r="46" spans="1:60" ht="12.75" outlineLevel="1">
      <c r="A46" s="155"/>
      <c r="B46" s="143"/>
      <c r="C46" s="179" t="s">
        <v>234</v>
      </c>
      <c r="D46" s="146"/>
      <c r="E46" s="149">
        <v>536</v>
      </c>
      <c r="F46" s="152"/>
      <c r="G46" s="152"/>
      <c r="H46" s="151"/>
      <c r="I46" s="157"/>
      <c r="J46" s="138"/>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row>
    <row r="47" spans="1:60" ht="12.75" outlineLevel="1">
      <c r="A47" s="155">
        <v>11</v>
      </c>
      <c r="B47" s="143" t="s">
        <v>235</v>
      </c>
      <c r="C47" s="178" t="s">
        <v>236</v>
      </c>
      <c r="D47" s="145" t="s">
        <v>552</v>
      </c>
      <c r="E47" s="148">
        <v>215</v>
      </c>
      <c r="F47" s="153"/>
      <c r="G47" s="152">
        <f>E47*F47</f>
        <v>0</v>
      </c>
      <c r="H47" s="151" t="s">
        <v>227</v>
      </c>
      <c r="I47" s="157" t="s">
        <v>486</v>
      </c>
      <c r="J47" s="138"/>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v>21</v>
      </c>
      <c r="AN47" s="139"/>
      <c r="AO47" s="139"/>
      <c r="AP47" s="139"/>
      <c r="AQ47" s="139"/>
      <c r="AR47" s="139"/>
      <c r="AS47" s="139"/>
      <c r="AT47" s="139"/>
      <c r="AU47" s="139"/>
      <c r="AV47" s="139"/>
      <c r="AW47" s="139"/>
      <c r="AX47" s="139"/>
      <c r="AY47" s="139"/>
      <c r="AZ47" s="139"/>
      <c r="BA47" s="139"/>
      <c r="BB47" s="139"/>
      <c r="BC47" s="139"/>
      <c r="BD47" s="139"/>
      <c r="BE47" s="139"/>
      <c r="BF47" s="139"/>
      <c r="BG47" s="139"/>
      <c r="BH47" s="139"/>
    </row>
    <row r="48" spans="1:60" ht="12.75" outlineLevel="1">
      <c r="A48" s="155"/>
      <c r="B48" s="143"/>
      <c r="C48" s="228" t="s">
        <v>237</v>
      </c>
      <c r="D48" s="229"/>
      <c r="E48" s="230"/>
      <c r="F48" s="231"/>
      <c r="G48" s="232"/>
      <c r="H48" s="151"/>
      <c r="I48" s="157"/>
      <c r="J48" s="138"/>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40" t="str">
        <f>C48</f>
        <v>Položka obsahuje montáž, dodávka materiálu ve specifikaci.</v>
      </c>
      <c r="BB48" s="139"/>
      <c r="BC48" s="139"/>
      <c r="BD48" s="139"/>
      <c r="BE48" s="139"/>
      <c r="BF48" s="139"/>
      <c r="BG48" s="139"/>
      <c r="BH48" s="139"/>
    </row>
    <row r="49" spans="1:60" ht="12.75" outlineLevel="1">
      <c r="A49" s="155"/>
      <c r="B49" s="143"/>
      <c r="C49" s="179" t="s">
        <v>238</v>
      </c>
      <c r="D49" s="146"/>
      <c r="E49" s="149">
        <v>215</v>
      </c>
      <c r="F49" s="152"/>
      <c r="G49" s="152"/>
      <c r="H49" s="151"/>
      <c r="I49" s="157"/>
      <c r="J49" s="138"/>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row>
    <row r="50" spans="1:60" ht="12.75" outlineLevel="1">
      <c r="A50" s="155">
        <v>12</v>
      </c>
      <c r="B50" s="143" t="s">
        <v>239</v>
      </c>
      <c r="C50" s="178" t="s">
        <v>240</v>
      </c>
      <c r="D50" s="145" t="s">
        <v>552</v>
      </c>
      <c r="E50" s="148">
        <v>215</v>
      </c>
      <c r="F50" s="153"/>
      <c r="G50" s="152">
        <f>E50*F50</f>
        <v>0</v>
      </c>
      <c r="H50" s="151" t="s">
        <v>227</v>
      </c>
      <c r="I50" s="157" t="s">
        <v>486</v>
      </c>
      <c r="J50" s="138"/>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v>21</v>
      </c>
      <c r="AN50" s="139"/>
      <c r="AO50" s="139"/>
      <c r="AP50" s="139"/>
      <c r="AQ50" s="139"/>
      <c r="AR50" s="139"/>
      <c r="AS50" s="139"/>
      <c r="AT50" s="139"/>
      <c r="AU50" s="139"/>
      <c r="AV50" s="139"/>
      <c r="AW50" s="139"/>
      <c r="AX50" s="139"/>
      <c r="AY50" s="139"/>
      <c r="AZ50" s="139"/>
      <c r="BA50" s="139"/>
      <c r="BB50" s="139"/>
      <c r="BC50" s="139"/>
      <c r="BD50" s="139"/>
      <c r="BE50" s="139"/>
      <c r="BF50" s="139"/>
      <c r="BG50" s="139"/>
      <c r="BH50" s="139"/>
    </row>
    <row r="51" spans="1:60" ht="12.75" outlineLevel="1">
      <c r="A51" s="155"/>
      <c r="B51" s="143"/>
      <c r="C51" s="228" t="s">
        <v>232</v>
      </c>
      <c r="D51" s="229"/>
      <c r="E51" s="230"/>
      <c r="F51" s="231"/>
      <c r="G51" s="232"/>
      <c r="H51" s="151"/>
      <c r="I51" s="157"/>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40" t="str">
        <f>C51</f>
        <v>V položkách je zakalkulována montáž včetně montáže svorek spojovacích, odbočných, upevňovacích a spojovacího materiálu.</v>
      </c>
      <c r="BB51" s="139"/>
      <c r="BC51" s="139"/>
      <c r="BD51" s="139"/>
      <c r="BE51" s="139"/>
      <c r="BF51" s="139"/>
      <c r="BG51" s="139"/>
      <c r="BH51" s="139"/>
    </row>
    <row r="52" spans="1:60" ht="12.75" outlineLevel="1">
      <c r="A52" s="155"/>
      <c r="B52" s="143"/>
      <c r="C52" s="179" t="s">
        <v>238</v>
      </c>
      <c r="D52" s="146"/>
      <c r="E52" s="149">
        <v>215</v>
      </c>
      <c r="F52" s="152"/>
      <c r="G52" s="152"/>
      <c r="H52" s="151"/>
      <c r="I52" s="157"/>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row>
    <row r="53" spans="1:60" ht="12.75" outlineLevel="1">
      <c r="A53" s="155">
        <v>13</v>
      </c>
      <c r="B53" s="143" t="s">
        <v>241</v>
      </c>
      <c r="C53" s="178" t="s">
        <v>242</v>
      </c>
      <c r="D53" s="145" t="s">
        <v>61</v>
      </c>
      <c r="E53" s="148">
        <v>18</v>
      </c>
      <c r="F53" s="153"/>
      <c r="G53" s="152">
        <f>E53*F53</f>
        <v>0</v>
      </c>
      <c r="H53" s="151" t="s">
        <v>227</v>
      </c>
      <c r="I53" s="157" t="s">
        <v>486</v>
      </c>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v>21</v>
      </c>
      <c r="AN53" s="139"/>
      <c r="AO53" s="139"/>
      <c r="AP53" s="139"/>
      <c r="AQ53" s="139"/>
      <c r="AR53" s="139"/>
      <c r="AS53" s="139"/>
      <c r="AT53" s="139"/>
      <c r="AU53" s="139"/>
      <c r="AV53" s="139"/>
      <c r="AW53" s="139"/>
      <c r="AX53" s="139"/>
      <c r="AY53" s="139"/>
      <c r="AZ53" s="139"/>
      <c r="BA53" s="139"/>
      <c r="BB53" s="139"/>
      <c r="BC53" s="139"/>
      <c r="BD53" s="139"/>
      <c r="BE53" s="139"/>
      <c r="BF53" s="139"/>
      <c r="BG53" s="139"/>
      <c r="BH53" s="139"/>
    </row>
    <row r="54" spans="1:60" ht="12.75" outlineLevel="1">
      <c r="A54" s="155"/>
      <c r="B54" s="143"/>
      <c r="C54" s="179" t="s">
        <v>243</v>
      </c>
      <c r="D54" s="146"/>
      <c r="E54" s="149">
        <v>18</v>
      </c>
      <c r="F54" s="152"/>
      <c r="G54" s="152"/>
      <c r="H54" s="151"/>
      <c r="I54" s="157"/>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row>
    <row r="55" spans="1:60" ht="12.75" outlineLevel="1">
      <c r="A55" s="155">
        <v>14</v>
      </c>
      <c r="B55" s="143" t="s">
        <v>244</v>
      </c>
      <c r="C55" s="178" t="s">
        <v>245</v>
      </c>
      <c r="D55" s="145" t="s">
        <v>61</v>
      </c>
      <c r="E55" s="148">
        <v>23</v>
      </c>
      <c r="F55" s="153"/>
      <c r="G55" s="152">
        <f>E55*F55</f>
        <v>0</v>
      </c>
      <c r="H55" s="151" t="s">
        <v>227</v>
      </c>
      <c r="I55" s="157" t="s">
        <v>486</v>
      </c>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v>21</v>
      </c>
      <c r="AN55" s="139"/>
      <c r="AO55" s="139"/>
      <c r="AP55" s="139"/>
      <c r="AQ55" s="139"/>
      <c r="AR55" s="139"/>
      <c r="AS55" s="139"/>
      <c r="AT55" s="139"/>
      <c r="AU55" s="139"/>
      <c r="AV55" s="139"/>
      <c r="AW55" s="139"/>
      <c r="AX55" s="139"/>
      <c r="AY55" s="139"/>
      <c r="AZ55" s="139"/>
      <c r="BA55" s="139"/>
      <c r="BB55" s="139"/>
      <c r="BC55" s="139"/>
      <c r="BD55" s="139"/>
      <c r="BE55" s="139"/>
      <c r="BF55" s="139"/>
      <c r="BG55" s="139"/>
      <c r="BH55" s="139"/>
    </row>
    <row r="56" spans="1:60" ht="12.75" outlineLevel="1">
      <c r="A56" s="155"/>
      <c r="B56" s="143"/>
      <c r="C56" s="228" t="s">
        <v>246</v>
      </c>
      <c r="D56" s="229"/>
      <c r="E56" s="230"/>
      <c r="F56" s="231"/>
      <c r="G56" s="232"/>
      <c r="H56" s="151"/>
      <c r="I56" s="157"/>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40" t="str">
        <f>C56</f>
        <v>Položka obsahuje montáž a ketvní techniky, dodávka tyče ve specifikaci.</v>
      </c>
      <c r="BB56" s="139"/>
      <c r="BC56" s="139"/>
      <c r="BD56" s="139"/>
      <c r="BE56" s="139"/>
      <c r="BF56" s="139"/>
      <c r="BG56" s="139"/>
      <c r="BH56" s="139"/>
    </row>
    <row r="57" spans="1:60" ht="12.75" outlineLevel="1">
      <c r="A57" s="155"/>
      <c r="B57" s="143"/>
      <c r="C57" s="179" t="s">
        <v>247</v>
      </c>
      <c r="D57" s="146"/>
      <c r="E57" s="149">
        <v>23</v>
      </c>
      <c r="F57" s="152"/>
      <c r="G57" s="152"/>
      <c r="H57" s="151"/>
      <c r="I57" s="157"/>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row>
    <row r="58" spans="1:60" ht="12.75" outlineLevel="1">
      <c r="A58" s="155">
        <v>15</v>
      </c>
      <c r="B58" s="143" t="s">
        <v>248</v>
      </c>
      <c r="C58" s="178" t="s">
        <v>249</v>
      </c>
      <c r="D58" s="145" t="s">
        <v>61</v>
      </c>
      <c r="E58" s="148">
        <v>23</v>
      </c>
      <c r="F58" s="153"/>
      <c r="G58" s="152">
        <f>E58*F58</f>
        <v>0</v>
      </c>
      <c r="H58" s="151" t="s">
        <v>227</v>
      </c>
      <c r="I58" s="157" t="s">
        <v>486</v>
      </c>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v>21</v>
      </c>
      <c r="AN58" s="139"/>
      <c r="AO58" s="139"/>
      <c r="AP58" s="139"/>
      <c r="AQ58" s="139"/>
      <c r="AR58" s="139"/>
      <c r="AS58" s="139"/>
      <c r="AT58" s="139"/>
      <c r="AU58" s="139"/>
      <c r="AV58" s="139"/>
      <c r="AW58" s="139"/>
      <c r="AX58" s="139"/>
      <c r="AY58" s="139"/>
      <c r="AZ58" s="139"/>
      <c r="BA58" s="139"/>
      <c r="BB58" s="139"/>
      <c r="BC58" s="139"/>
      <c r="BD58" s="139"/>
      <c r="BE58" s="139"/>
      <c r="BF58" s="139"/>
      <c r="BG58" s="139"/>
      <c r="BH58" s="139"/>
    </row>
    <row r="59" spans="1:60" ht="12.75" outlineLevel="1">
      <c r="A59" s="155"/>
      <c r="B59" s="143"/>
      <c r="C59" s="228" t="s">
        <v>237</v>
      </c>
      <c r="D59" s="229"/>
      <c r="E59" s="230"/>
      <c r="F59" s="231"/>
      <c r="G59" s="232"/>
      <c r="H59" s="151"/>
      <c r="I59" s="157"/>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40" t="str">
        <f>C59</f>
        <v>Položka obsahuje montáž, dodávka materiálu ve specifikaci.</v>
      </c>
      <c r="BB59" s="139"/>
      <c r="BC59" s="139"/>
      <c r="BD59" s="139"/>
      <c r="BE59" s="139"/>
      <c r="BF59" s="139"/>
      <c r="BG59" s="139"/>
      <c r="BH59" s="139"/>
    </row>
    <row r="60" spans="1:60" ht="12.75" outlineLevel="1">
      <c r="A60" s="155">
        <v>16</v>
      </c>
      <c r="B60" s="143" t="s">
        <v>250</v>
      </c>
      <c r="C60" s="178" t="s">
        <v>251</v>
      </c>
      <c r="D60" s="145" t="s">
        <v>61</v>
      </c>
      <c r="E60" s="148">
        <v>120</v>
      </c>
      <c r="F60" s="153"/>
      <c r="G60" s="152">
        <f>E60*F60</f>
        <v>0</v>
      </c>
      <c r="H60" s="151" t="s">
        <v>227</v>
      </c>
      <c r="I60" s="157" t="s">
        <v>486</v>
      </c>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v>21</v>
      </c>
      <c r="AN60" s="139"/>
      <c r="AO60" s="139"/>
      <c r="AP60" s="139"/>
      <c r="AQ60" s="139"/>
      <c r="AR60" s="139"/>
      <c r="AS60" s="139"/>
      <c r="AT60" s="139"/>
      <c r="AU60" s="139"/>
      <c r="AV60" s="139"/>
      <c r="AW60" s="139"/>
      <c r="AX60" s="139"/>
      <c r="AY60" s="139"/>
      <c r="AZ60" s="139"/>
      <c r="BA60" s="139"/>
      <c r="BB60" s="139"/>
      <c r="BC60" s="139"/>
      <c r="BD60" s="139"/>
      <c r="BE60" s="139"/>
      <c r="BF60" s="139"/>
      <c r="BG60" s="139"/>
      <c r="BH60" s="139"/>
    </row>
    <row r="61" spans="1:60" ht="12.75" outlineLevel="1">
      <c r="A61" s="155"/>
      <c r="B61" s="143"/>
      <c r="C61" s="228" t="s">
        <v>252</v>
      </c>
      <c r="D61" s="229"/>
      <c r="E61" s="230"/>
      <c r="F61" s="231"/>
      <c r="G61" s="232"/>
      <c r="H61" s="151"/>
      <c r="I61" s="157"/>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40" t="str">
        <f>C61</f>
        <v>pomocný jímač zhotovený z drátu D 8 mm dl. 0,5 m</v>
      </c>
      <c r="BB61" s="139"/>
      <c r="BC61" s="139"/>
      <c r="BD61" s="139"/>
      <c r="BE61" s="139"/>
      <c r="BF61" s="139"/>
      <c r="BG61" s="139"/>
      <c r="BH61" s="139"/>
    </row>
    <row r="62" spans="1:60" ht="12.75" outlineLevel="1">
      <c r="A62" s="155">
        <v>17</v>
      </c>
      <c r="B62" s="143" t="s">
        <v>253</v>
      </c>
      <c r="C62" s="178" t="s">
        <v>254</v>
      </c>
      <c r="D62" s="145" t="s">
        <v>552</v>
      </c>
      <c r="E62" s="148">
        <v>605</v>
      </c>
      <c r="F62" s="153"/>
      <c r="G62" s="152">
        <f>E62*F62</f>
        <v>0</v>
      </c>
      <c r="H62" s="151" t="s">
        <v>227</v>
      </c>
      <c r="I62" s="157" t="s">
        <v>486</v>
      </c>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v>21</v>
      </c>
      <c r="AN62" s="139"/>
      <c r="AO62" s="139"/>
      <c r="AP62" s="139"/>
      <c r="AQ62" s="139"/>
      <c r="AR62" s="139"/>
      <c r="AS62" s="139"/>
      <c r="AT62" s="139"/>
      <c r="AU62" s="139"/>
      <c r="AV62" s="139"/>
      <c r="AW62" s="139"/>
      <c r="AX62" s="139"/>
      <c r="AY62" s="139"/>
      <c r="AZ62" s="139"/>
      <c r="BA62" s="139"/>
      <c r="BB62" s="139"/>
      <c r="BC62" s="139"/>
      <c r="BD62" s="139"/>
      <c r="BE62" s="139"/>
      <c r="BF62" s="139"/>
      <c r="BG62" s="139"/>
      <c r="BH62" s="139"/>
    </row>
    <row r="63" spans="1:60" ht="12.75" outlineLevel="1">
      <c r="A63" s="155"/>
      <c r="B63" s="143"/>
      <c r="C63" s="228" t="s">
        <v>237</v>
      </c>
      <c r="D63" s="229"/>
      <c r="E63" s="230"/>
      <c r="F63" s="231"/>
      <c r="G63" s="232"/>
      <c r="H63" s="151"/>
      <c r="I63" s="157"/>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40" t="str">
        <f>C63</f>
        <v>Položka obsahuje montáž, dodávka materiálu ve specifikaci.</v>
      </c>
      <c r="BB63" s="139"/>
      <c r="BC63" s="139"/>
      <c r="BD63" s="139"/>
      <c r="BE63" s="139"/>
      <c r="BF63" s="139"/>
      <c r="BG63" s="139"/>
      <c r="BH63" s="139"/>
    </row>
    <row r="64" spans="1:60" ht="12.75" outlineLevel="1">
      <c r="A64" s="155"/>
      <c r="B64" s="143"/>
      <c r="C64" s="179" t="s">
        <v>233</v>
      </c>
      <c r="D64" s="146"/>
      <c r="E64" s="149">
        <v>69</v>
      </c>
      <c r="F64" s="152"/>
      <c r="G64" s="152"/>
      <c r="H64" s="151"/>
      <c r="I64" s="157"/>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row>
    <row r="65" spans="1:60" ht="12.75" outlineLevel="1">
      <c r="A65" s="155"/>
      <c r="B65" s="143"/>
      <c r="C65" s="179" t="s">
        <v>234</v>
      </c>
      <c r="D65" s="146"/>
      <c r="E65" s="149">
        <v>536</v>
      </c>
      <c r="F65" s="152"/>
      <c r="G65" s="152"/>
      <c r="H65" s="151"/>
      <c r="I65" s="157"/>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12.75" outlineLevel="1">
      <c r="A66" s="155">
        <v>18</v>
      </c>
      <c r="B66" s="143" t="s">
        <v>255</v>
      </c>
      <c r="C66" s="178" t="s">
        <v>256</v>
      </c>
      <c r="D66" s="145" t="s">
        <v>779</v>
      </c>
      <c r="E66" s="148">
        <v>1</v>
      </c>
      <c r="F66" s="153"/>
      <c r="G66" s="152">
        <f>E66*F66</f>
        <v>0</v>
      </c>
      <c r="H66" s="151"/>
      <c r="I66" s="157" t="s">
        <v>561</v>
      </c>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v>21</v>
      </c>
      <c r="AN66" s="139"/>
      <c r="AO66" s="139"/>
      <c r="AP66" s="139"/>
      <c r="AQ66" s="139"/>
      <c r="AR66" s="139"/>
      <c r="AS66" s="139"/>
      <c r="AT66" s="139"/>
      <c r="AU66" s="139"/>
      <c r="AV66" s="139"/>
      <c r="AW66" s="139"/>
      <c r="AX66" s="139"/>
      <c r="AY66" s="139"/>
      <c r="AZ66" s="139"/>
      <c r="BA66" s="139"/>
      <c r="BB66" s="139"/>
      <c r="BC66" s="139"/>
      <c r="BD66" s="139"/>
      <c r="BE66" s="139"/>
      <c r="BF66" s="139"/>
      <c r="BG66" s="139"/>
      <c r="BH66" s="139"/>
    </row>
    <row r="67" spans="1:60" ht="22.5" outlineLevel="1">
      <c r="A67" s="155">
        <v>19</v>
      </c>
      <c r="B67" s="143" t="s">
        <v>257</v>
      </c>
      <c r="C67" s="178" t="s">
        <v>258</v>
      </c>
      <c r="D67" s="145" t="s">
        <v>212</v>
      </c>
      <c r="E67" s="148">
        <v>10</v>
      </c>
      <c r="F67" s="153"/>
      <c r="G67" s="152">
        <f>E67*F67</f>
        <v>0</v>
      </c>
      <c r="H67" s="151" t="s">
        <v>557</v>
      </c>
      <c r="I67" s="157" t="s">
        <v>486</v>
      </c>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v>21</v>
      </c>
      <c r="AN67" s="139"/>
      <c r="AO67" s="139"/>
      <c r="AP67" s="139"/>
      <c r="AQ67" s="139"/>
      <c r="AR67" s="139"/>
      <c r="AS67" s="139"/>
      <c r="AT67" s="139"/>
      <c r="AU67" s="139"/>
      <c r="AV67" s="139"/>
      <c r="AW67" s="139"/>
      <c r="AX67" s="139"/>
      <c r="AY67" s="139"/>
      <c r="AZ67" s="139"/>
      <c r="BA67" s="139"/>
      <c r="BB67" s="139"/>
      <c r="BC67" s="139"/>
      <c r="BD67" s="139"/>
      <c r="BE67" s="139"/>
      <c r="BF67" s="139"/>
      <c r="BG67" s="139"/>
      <c r="BH67" s="139"/>
    </row>
    <row r="68" spans="1:60" ht="12.75" outlineLevel="1">
      <c r="A68" s="155">
        <v>20</v>
      </c>
      <c r="B68" s="143" t="s">
        <v>259</v>
      </c>
      <c r="C68" s="178" t="s">
        <v>260</v>
      </c>
      <c r="D68" s="145" t="s">
        <v>61</v>
      </c>
      <c r="E68" s="148">
        <v>18</v>
      </c>
      <c r="F68" s="153"/>
      <c r="G68" s="152">
        <f>E68*F68</f>
        <v>0</v>
      </c>
      <c r="H68" s="151" t="s">
        <v>557</v>
      </c>
      <c r="I68" s="157" t="s">
        <v>486</v>
      </c>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v>21</v>
      </c>
      <c r="AN68" s="139"/>
      <c r="AO68" s="139"/>
      <c r="AP68" s="139"/>
      <c r="AQ68" s="139"/>
      <c r="AR68" s="139"/>
      <c r="AS68" s="139"/>
      <c r="AT68" s="139"/>
      <c r="AU68" s="139"/>
      <c r="AV68" s="139"/>
      <c r="AW68" s="139"/>
      <c r="AX68" s="139"/>
      <c r="AY68" s="139"/>
      <c r="AZ68" s="139"/>
      <c r="BA68" s="139"/>
      <c r="BB68" s="139"/>
      <c r="BC68" s="139"/>
      <c r="BD68" s="139"/>
      <c r="BE68" s="139"/>
      <c r="BF68" s="139"/>
      <c r="BG68" s="139"/>
      <c r="BH68" s="139"/>
    </row>
    <row r="69" spans="1:60" ht="12.75" outlineLevel="1">
      <c r="A69" s="155"/>
      <c r="B69" s="143"/>
      <c r="C69" s="179" t="s">
        <v>243</v>
      </c>
      <c r="D69" s="146"/>
      <c r="E69" s="149">
        <v>18</v>
      </c>
      <c r="F69" s="152"/>
      <c r="G69" s="152"/>
      <c r="H69" s="151"/>
      <c r="I69" s="157"/>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row>
    <row r="70" spans="1:60" ht="12.75" outlineLevel="1">
      <c r="A70" s="155">
        <v>21</v>
      </c>
      <c r="B70" s="143" t="s">
        <v>261</v>
      </c>
      <c r="C70" s="178" t="s">
        <v>262</v>
      </c>
      <c r="D70" s="145" t="s">
        <v>212</v>
      </c>
      <c r="E70" s="148">
        <v>215</v>
      </c>
      <c r="F70" s="153"/>
      <c r="G70" s="152">
        <f>E70*F70</f>
        <v>0</v>
      </c>
      <c r="H70" s="151" t="s">
        <v>557</v>
      </c>
      <c r="I70" s="157" t="s">
        <v>486</v>
      </c>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v>21</v>
      </c>
      <c r="AN70" s="139"/>
      <c r="AO70" s="139"/>
      <c r="AP70" s="139"/>
      <c r="AQ70" s="139"/>
      <c r="AR70" s="139"/>
      <c r="AS70" s="139"/>
      <c r="AT70" s="139"/>
      <c r="AU70" s="139"/>
      <c r="AV70" s="139"/>
      <c r="AW70" s="139"/>
      <c r="AX70" s="139"/>
      <c r="AY70" s="139"/>
      <c r="AZ70" s="139"/>
      <c r="BA70" s="139"/>
      <c r="BB70" s="139"/>
      <c r="BC70" s="139"/>
      <c r="BD70" s="139"/>
      <c r="BE70" s="139"/>
      <c r="BF70" s="139"/>
      <c r="BG70" s="139"/>
      <c r="BH70" s="139"/>
    </row>
    <row r="71" spans="1:60" ht="12.75" outlineLevel="1">
      <c r="A71" s="155"/>
      <c r="B71" s="143"/>
      <c r="C71" s="179" t="s">
        <v>238</v>
      </c>
      <c r="D71" s="146"/>
      <c r="E71" s="149">
        <v>215</v>
      </c>
      <c r="F71" s="152"/>
      <c r="G71" s="152"/>
      <c r="H71" s="151"/>
      <c r="I71" s="157"/>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row>
    <row r="72" spans="1:60" ht="12.75" outlineLevel="1">
      <c r="A72" s="155">
        <v>22</v>
      </c>
      <c r="B72" s="143" t="s">
        <v>263</v>
      </c>
      <c r="C72" s="178" t="s">
        <v>264</v>
      </c>
      <c r="D72" s="145" t="s">
        <v>61</v>
      </c>
      <c r="E72" s="148">
        <v>18</v>
      </c>
      <c r="F72" s="153"/>
      <c r="G72" s="152">
        <f>E72*F72</f>
        <v>0</v>
      </c>
      <c r="H72" s="151" t="s">
        <v>557</v>
      </c>
      <c r="I72" s="157" t="s">
        <v>486</v>
      </c>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v>21</v>
      </c>
      <c r="AN72" s="139"/>
      <c r="AO72" s="139"/>
      <c r="AP72" s="139"/>
      <c r="AQ72" s="139"/>
      <c r="AR72" s="139"/>
      <c r="AS72" s="139"/>
      <c r="AT72" s="139"/>
      <c r="AU72" s="139"/>
      <c r="AV72" s="139"/>
      <c r="AW72" s="139"/>
      <c r="AX72" s="139"/>
      <c r="AY72" s="139"/>
      <c r="AZ72" s="139"/>
      <c r="BA72" s="139"/>
      <c r="BB72" s="139"/>
      <c r="BC72" s="139"/>
      <c r="BD72" s="139"/>
      <c r="BE72" s="139"/>
      <c r="BF72" s="139"/>
      <c r="BG72" s="139"/>
      <c r="BH72" s="139"/>
    </row>
    <row r="73" spans="1:60" ht="12.75" outlineLevel="1">
      <c r="A73" s="155"/>
      <c r="B73" s="143"/>
      <c r="C73" s="179" t="s">
        <v>265</v>
      </c>
      <c r="D73" s="146"/>
      <c r="E73" s="149">
        <v>18</v>
      </c>
      <c r="F73" s="152"/>
      <c r="G73" s="152"/>
      <c r="H73" s="151"/>
      <c r="I73" s="157"/>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row>
    <row r="74" spans="1:60" ht="12.75" outlineLevel="1">
      <c r="A74" s="155">
        <v>23</v>
      </c>
      <c r="B74" s="143" t="s">
        <v>266</v>
      </c>
      <c r="C74" s="178" t="s">
        <v>267</v>
      </c>
      <c r="D74" s="145" t="s">
        <v>61</v>
      </c>
      <c r="E74" s="148">
        <v>18</v>
      </c>
      <c r="F74" s="153"/>
      <c r="G74" s="152">
        <f>E74*F74</f>
        <v>0</v>
      </c>
      <c r="H74" s="151" t="s">
        <v>557</v>
      </c>
      <c r="I74" s="157" t="s">
        <v>486</v>
      </c>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v>21</v>
      </c>
      <c r="AN74" s="139"/>
      <c r="AO74" s="139"/>
      <c r="AP74" s="139"/>
      <c r="AQ74" s="139"/>
      <c r="AR74" s="139"/>
      <c r="AS74" s="139"/>
      <c r="AT74" s="139"/>
      <c r="AU74" s="139"/>
      <c r="AV74" s="139"/>
      <c r="AW74" s="139"/>
      <c r="AX74" s="139"/>
      <c r="AY74" s="139"/>
      <c r="AZ74" s="139"/>
      <c r="BA74" s="139"/>
      <c r="BB74" s="139"/>
      <c r="BC74" s="139"/>
      <c r="BD74" s="139"/>
      <c r="BE74" s="139"/>
      <c r="BF74" s="139"/>
      <c r="BG74" s="139"/>
      <c r="BH74" s="139"/>
    </row>
    <row r="75" spans="1:60" ht="12.75" outlineLevel="1">
      <c r="A75" s="155"/>
      <c r="B75" s="143"/>
      <c r="C75" s="179" t="s">
        <v>265</v>
      </c>
      <c r="D75" s="146"/>
      <c r="E75" s="149">
        <v>18</v>
      </c>
      <c r="F75" s="152"/>
      <c r="G75" s="152"/>
      <c r="H75" s="151"/>
      <c r="I75" s="157"/>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row>
    <row r="76" spans="1:60" ht="12.75" outlineLevel="1">
      <c r="A76" s="155">
        <v>24</v>
      </c>
      <c r="B76" s="143" t="s">
        <v>268</v>
      </c>
      <c r="C76" s="178" t="s">
        <v>269</v>
      </c>
      <c r="D76" s="145" t="s">
        <v>61</v>
      </c>
      <c r="E76" s="148">
        <v>184</v>
      </c>
      <c r="F76" s="153"/>
      <c r="G76" s="152">
        <f>E76*F76</f>
        <v>0</v>
      </c>
      <c r="H76" s="151" t="s">
        <v>557</v>
      </c>
      <c r="I76" s="157" t="s">
        <v>486</v>
      </c>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v>21</v>
      </c>
      <c r="AN76" s="139"/>
      <c r="AO76" s="139"/>
      <c r="AP76" s="139"/>
      <c r="AQ76" s="139"/>
      <c r="AR76" s="139"/>
      <c r="AS76" s="139"/>
      <c r="AT76" s="139"/>
      <c r="AU76" s="139"/>
      <c r="AV76" s="139"/>
      <c r="AW76" s="139"/>
      <c r="AX76" s="139"/>
      <c r="AY76" s="139"/>
      <c r="AZ76" s="139"/>
      <c r="BA76" s="139"/>
      <c r="BB76" s="139"/>
      <c r="BC76" s="139"/>
      <c r="BD76" s="139"/>
      <c r="BE76" s="139"/>
      <c r="BF76" s="139"/>
      <c r="BG76" s="139"/>
      <c r="BH76" s="139"/>
    </row>
    <row r="77" spans="1:60" ht="12.75" outlineLevel="1">
      <c r="A77" s="155"/>
      <c r="B77" s="143"/>
      <c r="C77" s="179" t="s">
        <v>270</v>
      </c>
      <c r="D77" s="146"/>
      <c r="E77" s="149">
        <v>184</v>
      </c>
      <c r="F77" s="152"/>
      <c r="G77" s="152"/>
      <c r="H77" s="151"/>
      <c r="I77" s="157"/>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row>
    <row r="78" spans="1:60" ht="12.75" outlineLevel="1">
      <c r="A78" s="155">
        <v>25</v>
      </c>
      <c r="B78" s="143" t="s">
        <v>271</v>
      </c>
      <c r="C78" s="178" t="s">
        <v>272</v>
      </c>
      <c r="D78" s="145" t="s">
        <v>61</v>
      </c>
      <c r="E78" s="148">
        <v>184</v>
      </c>
      <c r="F78" s="153"/>
      <c r="G78" s="152">
        <f>E78*F78</f>
        <v>0</v>
      </c>
      <c r="H78" s="151" t="s">
        <v>557</v>
      </c>
      <c r="I78" s="157" t="s">
        <v>486</v>
      </c>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v>21</v>
      </c>
      <c r="AN78" s="139"/>
      <c r="AO78" s="139"/>
      <c r="AP78" s="139"/>
      <c r="AQ78" s="139"/>
      <c r="AR78" s="139"/>
      <c r="AS78" s="139"/>
      <c r="AT78" s="139"/>
      <c r="AU78" s="139"/>
      <c r="AV78" s="139"/>
      <c r="AW78" s="139"/>
      <c r="AX78" s="139"/>
      <c r="AY78" s="139"/>
      <c r="AZ78" s="139"/>
      <c r="BA78" s="139"/>
      <c r="BB78" s="139"/>
      <c r="BC78" s="139"/>
      <c r="BD78" s="139"/>
      <c r="BE78" s="139"/>
      <c r="BF78" s="139"/>
      <c r="BG78" s="139"/>
      <c r="BH78" s="139"/>
    </row>
    <row r="79" spans="1:60" ht="12.75" outlineLevel="1">
      <c r="A79" s="155"/>
      <c r="B79" s="143"/>
      <c r="C79" s="179" t="s">
        <v>270</v>
      </c>
      <c r="D79" s="146"/>
      <c r="E79" s="149">
        <v>184</v>
      </c>
      <c r="F79" s="152"/>
      <c r="G79" s="152"/>
      <c r="H79" s="151"/>
      <c r="I79" s="157"/>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row>
    <row r="80" spans="1:60" ht="12.75" outlineLevel="1">
      <c r="A80" s="155">
        <v>26</v>
      </c>
      <c r="B80" s="143" t="s">
        <v>273</v>
      </c>
      <c r="C80" s="178" t="s">
        <v>274</v>
      </c>
      <c r="D80" s="145" t="s">
        <v>61</v>
      </c>
      <c r="E80" s="148">
        <v>245</v>
      </c>
      <c r="F80" s="153"/>
      <c r="G80" s="152">
        <f>E80*F80</f>
        <v>0</v>
      </c>
      <c r="H80" s="151" t="s">
        <v>557</v>
      </c>
      <c r="I80" s="157" t="s">
        <v>486</v>
      </c>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v>21</v>
      </c>
      <c r="AN80" s="139"/>
      <c r="AO80" s="139"/>
      <c r="AP80" s="139"/>
      <c r="AQ80" s="139"/>
      <c r="AR80" s="139"/>
      <c r="AS80" s="139"/>
      <c r="AT80" s="139"/>
      <c r="AU80" s="139"/>
      <c r="AV80" s="139"/>
      <c r="AW80" s="139"/>
      <c r="AX80" s="139"/>
      <c r="AY80" s="139"/>
      <c r="AZ80" s="139"/>
      <c r="BA80" s="139"/>
      <c r="BB80" s="139"/>
      <c r="BC80" s="139"/>
      <c r="BD80" s="139"/>
      <c r="BE80" s="139"/>
      <c r="BF80" s="139"/>
      <c r="BG80" s="139"/>
      <c r="BH80" s="139"/>
    </row>
    <row r="81" spans="1:60" ht="12.75" outlineLevel="1">
      <c r="A81" s="155"/>
      <c r="B81" s="143"/>
      <c r="C81" s="179" t="s">
        <v>275</v>
      </c>
      <c r="D81" s="146"/>
      <c r="E81" s="149">
        <v>245</v>
      </c>
      <c r="F81" s="152"/>
      <c r="G81" s="152"/>
      <c r="H81" s="151"/>
      <c r="I81" s="157"/>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row>
    <row r="82" spans="1:60" ht="12.75" outlineLevel="1">
      <c r="A82" s="155">
        <v>27</v>
      </c>
      <c r="B82" s="143" t="s">
        <v>276</v>
      </c>
      <c r="C82" s="178" t="s">
        <v>277</v>
      </c>
      <c r="D82" s="145" t="s">
        <v>61</v>
      </c>
      <c r="E82" s="148">
        <v>23</v>
      </c>
      <c r="F82" s="153"/>
      <c r="G82" s="152">
        <f>E82*F82</f>
        <v>0</v>
      </c>
      <c r="H82" s="151" t="s">
        <v>557</v>
      </c>
      <c r="I82" s="157" t="s">
        <v>486</v>
      </c>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v>21</v>
      </c>
      <c r="AN82" s="139"/>
      <c r="AO82" s="139"/>
      <c r="AP82" s="139"/>
      <c r="AQ82" s="139"/>
      <c r="AR82" s="139"/>
      <c r="AS82" s="139"/>
      <c r="AT82" s="139"/>
      <c r="AU82" s="139"/>
      <c r="AV82" s="139"/>
      <c r="AW82" s="139"/>
      <c r="AX82" s="139"/>
      <c r="AY82" s="139"/>
      <c r="AZ82" s="139"/>
      <c r="BA82" s="139"/>
      <c r="BB82" s="139"/>
      <c r="BC82" s="139"/>
      <c r="BD82" s="139"/>
      <c r="BE82" s="139"/>
      <c r="BF82" s="139"/>
      <c r="BG82" s="139"/>
      <c r="BH82" s="139"/>
    </row>
    <row r="83" spans="1:60" ht="12.75" outlineLevel="1">
      <c r="A83" s="155"/>
      <c r="B83" s="143"/>
      <c r="C83" s="179" t="s">
        <v>247</v>
      </c>
      <c r="D83" s="146"/>
      <c r="E83" s="149">
        <v>23</v>
      </c>
      <c r="F83" s="152"/>
      <c r="G83" s="152"/>
      <c r="H83" s="151"/>
      <c r="I83" s="157"/>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row>
    <row r="84" spans="1:60" ht="12.75" outlineLevel="1">
      <c r="A84" s="155">
        <v>28</v>
      </c>
      <c r="B84" s="143" t="s">
        <v>278</v>
      </c>
      <c r="C84" s="178" t="s">
        <v>279</v>
      </c>
      <c r="D84" s="145" t="s">
        <v>61</v>
      </c>
      <c r="E84" s="148">
        <v>46</v>
      </c>
      <c r="F84" s="153"/>
      <c r="G84" s="152">
        <f>E84*F84</f>
        <v>0</v>
      </c>
      <c r="H84" s="151" t="s">
        <v>557</v>
      </c>
      <c r="I84" s="157" t="s">
        <v>486</v>
      </c>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v>21</v>
      </c>
      <c r="AN84" s="139"/>
      <c r="AO84" s="139"/>
      <c r="AP84" s="139"/>
      <c r="AQ84" s="139"/>
      <c r="AR84" s="139"/>
      <c r="AS84" s="139"/>
      <c r="AT84" s="139"/>
      <c r="AU84" s="139"/>
      <c r="AV84" s="139"/>
      <c r="AW84" s="139"/>
      <c r="AX84" s="139"/>
      <c r="AY84" s="139"/>
      <c r="AZ84" s="139"/>
      <c r="BA84" s="139"/>
      <c r="BB84" s="139"/>
      <c r="BC84" s="139"/>
      <c r="BD84" s="139"/>
      <c r="BE84" s="139"/>
      <c r="BF84" s="139"/>
      <c r="BG84" s="139"/>
      <c r="BH84" s="139"/>
    </row>
    <row r="85" spans="1:60" ht="12.75" outlineLevel="1">
      <c r="A85" s="155"/>
      <c r="B85" s="143"/>
      <c r="C85" s="179" t="s">
        <v>280</v>
      </c>
      <c r="D85" s="146"/>
      <c r="E85" s="149">
        <v>46</v>
      </c>
      <c r="F85" s="152"/>
      <c r="G85" s="152"/>
      <c r="H85" s="151"/>
      <c r="I85" s="157"/>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row>
    <row r="86" spans="1:60" ht="12.75" outlineLevel="1">
      <c r="A86" s="155">
        <v>29</v>
      </c>
      <c r="B86" s="143" t="s">
        <v>281</v>
      </c>
      <c r="C86" s="178" t="s">
        <v>282</v>
      </c>
      <c r="D86" s="145" t="s">
        <v>61</v>
      </c>
      <c r="E86" s="148">
        <v>23</v>
      </c>
      <c r="F86" s="153"/>
      <c r="G86" s="152">
        <f>E86*F86</f>
        <v>0</v>
      </c>
      <c r="H86" s="151" t="s">
        <v>557</v>
      </c>
      <c r="I86" s="157" t="s">
        <v>486</v>
      </c>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v>21</v>
      </c>
      <c r="AN86" s="139"/>
      <c r="AO86" s="139"/>
      <c r="AP86" s="139"/>
      <c r="AQ86" s="139"/>
      <c r="AR86" s="139"/>
      <c r="AS86" s="139"/>
      <c r="AT86" s="139"/>
      <c r="AU86" s="139"/>
      <c r="AV86" s="139"/>
      <c r="AW86" s="139"/>
      <c r="AX86" s="139"/>
      <c r="AY86" s="139"/>
      <c r="AZ86" s="139"/>
      <c r="BA86" s="139"/>
      <c r="BB86" s="139"/>
      <c r="BC86" s="139"/>
      <c r="BD86" s="139"/>
      <c r="BE86" s="139"/>
      <c r="BF86" s="139"/>
      <c r="BG86" s="139"/>
      <c r="BH86" s="139"/>
    </row>
    <row r="87" spans="1:60" ht="12.75" outlineLevel="1">
      <c r="A87" s="155">
        <v>30</v>
      </c>
      <c r="B87" s="143" t="s">
        <v>283</v>
      </c>
      <c r="C87" s="178" t="s">
        <v>284</v>
      </c>
      <c r="D87" s="145" t="s">
        <v>61</v>
      </c>
      <c r="E87" s="148">
        <v>18</v>
      </c>
      <c r="F87" s="153"/>
      <c r="G87" s="152">
        <f>E87*F87</f>
        <v>0</v>
      </c>
      <c r="H87" s="151" t="s">
        <v>557</v>
      </c>
      <c r="I87" s="157" t="s">
        <v>486</v>
      </c>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v>21</v>
      </c>
      <c r="AN87" s="139"/>
      <c r="AO87" s="139"/>
      <c r="AP87" s="139"/>
      <c r="AQ87" s="139"/>
      <c r="AR87" s="139"/>
      <c r="AS87" s="139"/>
      <c r="AT87" s="139"/>
      <c r="AU87" s="139"/>
      <c r="AV87" s="139"/>
      <c r="AW87" s="139"/>
      <c r="AX87" s="139"/>
      <c r="AY87" s="139"/>
      <c r="AZ87" s="139"/>
      <c r="BA87" s="139"/>
      <c r="BB87" s="139"/>
      <c r="BC87" s="139"/>
      <c r="BD87" s="139"/>
      <c r="BE87" s="139"/>
      <c r="BF87" s="139"/>
      <c r="BG87" s="139"/>
      <c r="BH87" s="139"/>
    </row>
    <row r="88" spans="1:60" ht="12.75" outlineLevel="1">
      <c r="A88" s="155"/>
      <c r="B88" s="143"/>
      <c r="C88" s="179" t="s">
        <v>265</v>
      </c>
      <c r="D88" s="146"/>
      <c r="E88" s="149">
        <v>18</v>
      </c>
      <c r="F88" s="152"/>
      <c r="G88" s="152"/>
      <c r="H88" s="151"/>
      <c r="I88" s="157"/>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row>
    <row r="89" spans="1:60" ht="12.75" outlineLevel="1">
      <c r="A89" s="155">
        <v>31</v>
      </c>
      <c r="B89" s="143" t="s">
        <v>285</v>
      </c>
      <c r="C89" s="178" t="s">
        <v>286</v>
      </c>
      <c r="D89" s="145" t="s">
        <v>61</v>
      </c>
      <c r="E89" s="148">
        <v>54</v>
      </c>
      <c r="F89" s="153"/>
      <c r="G89" s="152">
        <f aca="true" t="shared" si="0" ref="G89:G95">E89*F89</f>
        <v>0</v>
      </c>
      <c r="H89" s="151" t="s">
        <v>557</v>
      </c>
      <c r="I89" s="157" t="s">
        <v>486</v>
      </c>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v>21</v>
      </c>
      <c r="AN89" s="139"/>
      <c r="AO89" s="139"/>
      <c r="AP89" s="139"/>
      <c r="AQ89" s="139"/>
      <c r="AR89" s="139"/>
      <c r="AS89" s="139"/>
      <c r="AT89" s="139"/>
      <c r="AU89" s="139"/>
      <c r="AV89" s="139"/>
      <c r="AW89" s="139"/>
      <c r="AX89" s="139"/>
      <c r="AY89" s="139"/>
      <c r="AZ89" s="139"/>
      <c r="BA89" s="139"/>
      <c r="BB89" s="139"/>
      <c r="BC89" s="139"/>
      <c r="BD89" s="139"/>
      <c r="BE89" s="139"/>
      <c r="BF89" s="139"/>
      <c r="BG89" s="139"/>
      <c r="BH89" s="139"/>
    </row>
    <row r="90" spans="1:60" ht="12.75" outlineLevel="1">
      <c r="A90" s="155">
        <v>32</v>
      </c>
      <c r="B90" s="143" t="s">
        <v>287</v>
      </c>
      <c r="C90" s="178" t="s">
        <v>288</v>
      </c>
      <c r="D90" s="145" t="s">
        <v>61</v>
      </c>
      <c r="E90" s="148">
        <v>332</v>
      </c>
      <c r="F90" s="153"/>
      <c r="G90" s="152">
        <f t="shared" si="0"/>
        <v>0</v>
      </c>
      <c r="H90" s="151" t="s">
        <v>557</v>
      </c>
      <c r="I90" s="157" t="s">
        <v>486</v>
      </c>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v>21</v>
      </c>
      <c r="AN90" s="139"/>
      <c r="AO90" s="139"/>
      <c r="AP90" s="139"/>
      <c r="AQ90" s="139"/>
      <c r="AR90" s="139"/>
      <c r="AS90" s="139"/>
      <c r="AT90" s="139"/>
      <c r="AU90" s="139"/>
      <c r="AV90" s="139"/>
      <c r="AW90" s="139"/>
      <c r="AX90" s="139"/>
      <c r="AY90" s="139"/>
      <c r="AZ90" s="139"/>
      <c r="BA90" s="139"/>
      <c r="BB90" s="139"/>
      <c r="BC90" s="139"/>
      <c r="BD90" s="139"/>
      <c r="BE90" s="139"/>
      <c r="BF90" s="139"/>
      <c r="BG90" s="139"/>
      <c r="BH90" s="139"/>
    </row>
    <row r="91" spans="1:60" ht="12.75" outlineLevel="1">
      <c r="A91" s="155">
        <v>33</v>
      </c>
      <c r="B91" s="143" t="s">
        <v>289</v>
      </c>
      <c r="C91" s="178" t="s">
        <v>290</v>
      </c>
      <c r="D91" s="145" t="s">
        <v>61</v>
      </c>
      <c r="E91" s="148">
        <v>10</v>
      </c>
      <c r="F91" s="153"/>
      <c r="G91" s="152">
        <f t="shared" si="0"/>
        <v>0</v>
      </c>
      <c r="H91" s="151" t="s">
        <v>557</v>
      </c>
      <c r="I91" s="157" t="s">
        <v>486</v>
      </c>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v>21</v>
      </c>
      <c r="AN91" s="139"/>
      <c r="AO91" s="139"/>
      <c r="AP91" s="139"/>
      <c r="AQ91" s="139"/>
      <c r="AR91" s="139"/>
      <c r="AS91" s="139"/>
      <c r="AT91" s="139"/>
      <c r="AU91" s="139"/>
      <c r="AV91" s="139"/>
      <c r="AW91" s="139"/>
      <c r="AX91" s="139"/>
      <c r="AY91" s="139"/>
      <c r="AZ91" s="139"/>
      <c r="BA91" s="139"/>
      <c r="BB91" s="139"/>
      <c r="BC91" s="139"/>
      <c r="BD91" s="139"/>
      <c r="BE91" s="139"/>
      <c r="BF91" s="139"/>
      <c r="BG91" s="139"/>
      <c r="BH91" s="139"/>
    </row>
    <row r="92" spans="1:60" ht="12.75" outlineLevel="1">
      <c r="A92" s="155">
        <v>34</v>
      </c>
      <c r="B92" s="143" t="s">
        <v>291</v>
      </c>
      <c r="C92" s="178" t="s">
        <v>292</v>
      </c>
      <c r="D92" s="145" t="s">
        <v>61</v>
      </c>
      <c r="E92" s="148">
        <v>23</v>
      </c>
      <c r="F92" s="153"/>
      <c r="G92" s="152">
        <f t="shared" si="0"/>
        <v>0</v>
      </c>
      <c r="H92" s="151" t="s">
        <v>557</v>
      </c>
      <c r="I92" s="157" t="s">
        <v>486</v>
      </c>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v>21</v>
      </c>
      <c r="AN92" s="139"/>
      <c r="AO92" s="139"/>
      <c r="AP92" s="139"/>
      <c r="AQ92" s="139"/>
      <c r="AR92" s="139"/>
      <c r="AS92" s="139"/>
      <c r="AT92" s="139"/>
      <c r="AU92" s="139"/>
      <c r="AV92" s="139"/>
      <c r="AW92" s="139"/>
      <c r="AX92" s="139"/>
      <c r="AY92" s="139"/>
      <c r="AZ92" s="139"/>
      <c r="BA92" s="139"/>
      <c r="BB92" s="139"/>
      <c r="BC92" s="139"/>
      <c r="BD92" s="139"/>
      <c r="BE92" s="139"/>
      <c r="BF92" s="139"/>
      <c r="BG92" s="139"/>
      <c r="BH92" s="139"/>
    </row>
    <row r="93" spans="1:60" ht="12.75" outlineLevel="1">
      <c r="A93" s="155">
        <v>35</v>
      </c>
      <c r="B93" s="143" t="s">
        <v>293</v>
      </c>
      <c r="C93" s="178" t="s">
        <v>294</v>
      </c>
      <c r="D93" s="145" t="s">
        <v>61</v>
      </c>
      <c r="E93" s="148">
        <v>10</v>
      </c>
      <c r="F93" s="153"/>
      <c r="G93" s="152">
        <f t="shared" si="0"/>
        <v>0</v>
      </c>
      <c r="H93" s="151" t="s">
        <v>557</v>
      </c>
      <c r="I93" s="157" t="s">
        <v>486</v>
      </c>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v>21</v>
      </c>
      <c r="AN93" s="139"/>
      <c r="AO93" s="139"/>
      <c r="AP93" s="139"/>
      <c r="AQ93" s="139"/>
      <c r="AR93" s="139"/>
      <c r="AS93" s="139"/>
      <c r="AT93" s="139"/>
      <c r="AU93" s="139"/>
      <c r="AV93" s="139"/>
      <c r="AW93" s="139"/>
      <c r="AX93" s="139"/>
      <c r="AY93" s="139"/>
      <c r="AZ93" s="139"/>
      <c r="BA93" s="139"/>
      <c r="BB93" s="139"/>
      <c r="BC93" s="139"/>
      <c r="BD93" s="139"/>
      <c r="BE93" s="139"/>
      <c r="BF93" s="139"/>
      <c r="BG93" s="139"/>
      <c r="BH93" s="139"/>
    </row>
    <row r="94" spans="1:60" ht="12.75" outlineLevel="1">
      <c r="A94" s="155">
        <v>36</v>
      </c>
      <c r="B94" s="143" t="s">
        <v>295</v>
      </c>
      <c r="C94" s="178" t="s">
        <v>296</v>
      </c>
      <c r="D94" s="145" t="s">
        <v>61</v>
      </c>
      <c r="E94" s="148">
        <v>23</v>
      </c>
      <c r="F94" s="153"/>
      <c r="G94" s="152">
        <f t="shared" si="0"/>
        <v>0</v>
      </c>
      <c r="H94" s="151" t="s">
        <v>557</v>
      </c>
      <c r="I94" s="157" t="s">
        <v>486</v>
      </c>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v>21</v>
      </c>
      <c r="AN94" s="139"/>
      <c r="AO94" s="139"/>
      <c r="AP94" s="139"/>
      <c r="AQ94" s="139"/>
      <c r="AR94" s="139"/>
      <c r="AS94" s="139"/>
      <c r="AT94" s="139"/>
      <c r="AU94" s="139"/>
      <c r="AV94" s="139"/>
      <c r="AW94" s="139"/>
      <c r="AX94" s="139"/>
      <c r="AY94" s="139"/>
      <c r="AZ94" s="139"/>
      <c r="BA94" s="139"/>
      <c r="BB94" s="139"/>
      <c r="BC94" s="139"/>
      <c r="BD94" s="139"/>
      <c r="BE94" s="139"/>
      <c r="BF94" s="139"/>
      <c r="BG94" s="139"/>
      <c r="BH94" s="139"/>
    </row>
    <row r="95" spans="1:60" ht="12.75" outlineLevel="1">
      <c r="A95" s="155">
        <v>37</v>
      </c>
      <c r="B95" s="143" t="s">
        <v>297</v>
      </c>
      <c r="C95" s="178" t="s">
        <v>298</v>
      </c>
      <c r="D95" s="145" t="s">
        <v>552</v>
      </c>
      <c r="E95" s="148">
        <v>536</v>
      </c>
      <c r="F95" s="153"/>
      <c r="G95" s="152">
        <f t="shared" si="0"/>
        <v>0</v>
      </c>
      <c r="H95" s="151" t="s">
        <v>557</v>
      </c>
      <c r="I95" s="157" t="s">
        <v>486</v>
      </c>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v>21</v>
      </c>
      <c r="AN95" s="139"/>
      <c r="AO95" s="139"/>
      <c r="AP95" s="139"/>
      <c r="AQ95" s="139"/>
      <c r="AR95" s="139"/>
      <c r="AS95" s="139"/>
      <c r="AT95" s="139"/>
      <c r="AU95" s="139"/>
      <c r="AV95" s="139"/>
      <c r="AW95" s="139"/>
      <c r="AX95" s="139"/>
      <c r="AY95" s="139"/>
      <c r="AZ95" s="139"/>
      <c r="BA95" s="139"/>
      <c r="BB95" s="139"/>
      <c r="BC95" s="139"/>
      <c r="BD95" s="139"/>
      <c r="BE95" s="139"/>
      <c r="BF95" s="139"/>
      <c r="BG95" s="139"/>
      <c r="BH95" s="139"/>
    </row>
    <row r="96" spans="1:60" ht="12.75" outlineLevel="1">
      <c r="A96" s="155"/>
      <c r="B96" s="143"/>
      <c r="C96" s="179" t="s">
        <v>234</v>
      </c>
      <c r="D96" s="146"/>
      <c r="E96" s="149">
        <v>536</v>
      </c>
      <c r="F96" s="152"/>
      <c r="G96" s="152"/>
      <c r="H96" s="151"/>
      <c r="I96" s="157"/>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row>
    <row r="97" spans="1:60" ht="12.75" outlineLevel="1">
      <c r="A97" s="155">
        <v>38</v>
      </c>
      <c r="B97" s="143" t="s">
        <v>299</v>
      </c>
      <c r="C97" s="178" t="s">
        <v>300</v>
      </c>
      <c r="D97" s="145" t="s">
        <v>552</v>
      </c>
      <c r="E97" s="148">
        <v>69</v>
      </c>
      <c r="F97" s="153"/>
      <c r="G97" s="152">
        <f>E97*F97</f>
        <v>0</v>
      </c>
      <c r="H97" s="151"/>
      <c r="I97" s="157" t="s">
        <v>561</v>
      </c>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v>21</v>
      </c>
      <c r="AN97" s="139"/>
      <c r="AO97" s="139"/>
      <c r="AP97" s="139"/>
      <c r="AQ97" s="139"/>
      <c r="AR97" s="139"/>
      <c r="AS97" s="139"/>
      <c r="AT97" s="139"/>
      <c r="AU97" s="139"/>
      <c r="AV97" s="139"/>
      <c r="AW97" s="139"/>
      <c r="AX97" s="139"/>
      <c r="AY97" s="139"/>
      <c r="AZ97" s="139"/>
      <c r="BA97" s="139"/>
      <c r="BB97" s="139"/>
      <c r="BC97" s="139"/>
      <c r="BD97" s="139"/>
      <c r="BE97" s="139"/>
      <c r="BF97" s="139"/>
      <c r="BG97" s="139"/>
      <c r="BH97" s="139"/>
    </row>
    <row r="98" spans="1:60" ht="12.75" outlineLevel="1">
      <c r="A98" s="155"/>
      <c r="B98" s="143"/>
      <c r="C98" s="179" t="s">
        <v>233</v>
      </c>
      <c r="D98" s="146"/>
      <c r="E98" s="149">
        <v>69</v>
      </c>
      <c r="F98" s="152"/>
      <c r="G98" s="152"/>
      <c r="H98" s="151"/>
      <c r="I98" s="157"/>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row>
    <row r="99" spans="1:60" ht="13.5" outlineLevel="1" thickBot="1">
      <c r="A99" s="164">
        <v>39</v>
      </c>
      <c r="B99" s="165" t="s">
        <v>301</v>
      </c>
      <c r="C99" s="180" t="s">
        <v>302</v>
      </c>
      <c r="D99" s="166" t="s">
        <v>779</v>
      </c>
      <c r="E99" s="167">
        <v>1</v>
      </c>
      <c r="F99" s="168"/>
      <c r="G99" s="169">
        <f>E99*F99</f>
        <v>0</v>
      </c>
      <c r="H99" s="170"/>
      <c r="I99" s="171" t="s">
        <v>561</v>
      </c>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v>21</v>
      </c>
      <c r="AN99" s="139"/>
      <c r="AO99" s="139"/>
      <c r="AP99" s="139"/>
      <c r="AQ99" s="139"/>
      <c r="AR99" s="139"/>
      <c r="AS99" s="139"/>
      <c r="AT99" s="139"/>
      <c r="AU99" s="139"/>
      <c r="AV99" s="139"/>
      <c r="AW99" s="139"/>
      <c r="AX99" s="139"/>
      <c r="AY99" s="139"/>
      <c r="AZ99" s="139"/>
      <c r="BA99" s="139"/>
      <c r="BB99" s="139"/>
      <c r="BC99" s="139"/>
      <c r="BD99" s="139"/>
      <c r="BE99" s="139"/>
      <c r="BF99" s="139"/>
      <c r="BG99" s="139"/>
      <c r="BH99" s="139"/>
    </row>
    <row r="100" spans="3:41" ht="12.75" hidden="1">
      <c r="C100" s="82"/>
      <c r="AK100">
        <f>SUM(AK1:AK99)</f>
        <v>0</v>
      </c>
      <c r="AL100">
        <f>SUM(AL1:AL99)</f>
        <v>0</v>
      </c>
      <c r="AN100">
        <v>15</v>
      </c>
      <c r="AO100">
        <v>21</v>
      </c>
    </row>
    <row r="101" spans="1:41" ht="13.5" hidden="1" thickBot="1">
      <c r="A101" s="172"/>
      <c r="B101" s="173" t="s">
        <v>842</v>
      </c>
      <c r="C101" s="181"/>
      <c r="D101" s="174"/>
      <c r="E101" s="174"/>
      <c r="F101" s="174"/>
      <c r="G101" s="175">
        <f>F8+F41</f>
        <v>0</v>
      </c>
      <c r="AN101">
        <f>SUMIF(AM8:AM100,AN100,G8:G100)</f>
        <v>0</v>
      </c>
      <c r="AO101">
        <f>SUMIF(AM8:AM100,AO100,G8:G100)</f>
        <v>0</v>
      </c>
    </row>
  </sheetData>
  <sheetProtection password="88C7" sheet="1"/>
  <mergeCells count="29">
    <mergeCell ref="C7:G7"/>
    <mergeCell ref="F8:G8"/>
    <mergeCell ref="A1:G1"/>
    <mergeCell ref="C2:G2"/>
    <mergeCell ref="C3:G3"/>
    <mergeCell ref="C4:G4"/>
    <mergeCell ref="C30:G30"/>
    <mergeCell ref="B32:G32"/>
    <mergeCell ref="B9:G9"/>
    <mergeCell ref="B10:G10"/>
    <mergeCell ref="B13:G13"/>
    <mergeCell ref="B14:G14"/>
    <mergeCell ref="B19:G19"/>
    <mergeCell ref="B22:G22"/>
    <mergeCell ref="B23:G23"/>
    <mergeCell ref="C25:G25"/>
    <mergeCell ref="C26:G26"/>
    <mergeCell ref="C29:G29"/>
    <mergeCell ref="C63:G63"/>
    <mergeCell ref="B33:G33"/>
    <mergeCell ref="B36:G36"/>
    <mergeCell ref="F41:G41"/>
    <mergeCell ref="B42:G42"/>
    <mergeCell ref="C44:G44"/>
    <mergeCell ref="C48:G48"/>
    <mergeCell ref="C51:G51"/>
    <mergeCell ref="C56:G56"/>
    <mergeCell ref="C59:G59"/>
    <mergeCell ref="C61:G61"/>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11.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343</v>
      </c>
      <c r="B1" s="28" t="str">
        <f>Stavba!CisloStavby</f>
        <v>14/001172</v>
      </c>
      <c r="C1" s="31" t="str">
        <f>Stavba!NazevStavby</f>
        <v>MŠ Vinohrady, Tylova 624, Česká Třebová</v>
      </c>
      <c r="D1" s="31"/>
      <c r="E1" s="31"/>
      <c r="F1" s="31"/>
      <c r="G1" s="24"/>
      <c r="H1" s="33"/>
    </row>
    <row r="2" spans="1:8" ht="13.5" customHeight="1" thickBot="1">
      <c r="A2" s="25" t="s">
        <v>370</v>
      </c>
      <c r="B2" s="107" t="s">
        <v>401</v>
      </c>
      <c r="C2" s="213" t="s">
        <v>402</v>
      </c>
      <c r="D2" s="202"/>
      <c r="E2" s="202"/>
      <c r="F2" s="202"/>
      <c r="G2" s="26" t="s">
        <v>357</v>
      </c>
      <c r="H2" s="108" t="s">
        <v>400</v>
      </c>
    </row>
    <row r="3" ht="13.5" customHeight="1" thickTop="1">
      <c r="H3" s="35"/>
    </row>
    <row r="4" spans="1:8" ht="18" customHeight="1">
      <c r="A4" s="80" t="s">
        <v>359</v>
      </c>
      <c r="B4" s="80"/>
      <c r="C4" s="80"/>
      <c r="D4" s="80"/>
      <c r="E4" s="80"/>
      <c r="F4" s="80"/>
      <c r="G4" s="80"/>
      <c r="H4" s="80"/>
    </row>
    <row r="5" ht="12.75" customHeight="1">
      <c r="H5" s="35"/>
    </row>
    <row r="6" spans="1:8" ht="15.75" customHeight="1">
      <c r="A6" s="32" t="s">
        <v>367</v>
      </c>
      <c r="B6" s="29" t="str">
        <f>B2</f>
        <v>SO 02</v>
      </c>
      <c r="H6" s="35"/>
    </row>
    <row r="7" spans="2:8" ht="15.75" customHeight="1">
      <c r="B7" s="203" t="str">
        <f>C2</f>
        <v>Vedlejší a ostatní náklady</v>
      </c>
      <c r="C7" s="204"/>
      <c r="D7" s="204"/>
      <c r="E7" s="204"/>
      <c r="F7" s="204"/>
      <c r="G7" s="204"/>
      <c r="H7" s="35"/>
    </row>
    <row r="8" ht="12.75" customHeight="1">
      <c r="H8" s="35"/>
    </row>
    <row r="9" spans="1:10" ht="12.75" customHeight="1">
      <c r="A9" s="32" t="s">
        <v>369</v>
      </c>
      <c r="B9" s="109" t="s">
        <v>447</v>
      </c>
      <c r="C9" s="109" t="s">
        <v>448</v>
      </c>
      <c r="D9" s="32"/>
      <c r="E9" s="32"/>
      <c r="F9" s="32"/>
      <c r="G9" s="32"/>
      <c r="H9" s="36"/>
      <c r="I9" s="32"/>
      <c r="J9" s="32"/>
    </row>
    <row r="10" spans="1:10" ht="12.75" customHeight="1">
      <c r="A10" s="32"/>
      <c r="B10" s="109" t="s">
        <v>449</v>
      </c>
      <c r="C10" s="109" t="s">
        <v>450</v>
      </c>
      <c r="D10" s="32"/>
      <c r="E10" s="32"/>
      <c r="F10" s="32"/>
      <c r="G10" s="32"/>
      <c r="H10" s="36"/>
      <c r="I10" s="32"/>
      <c r="J10" s="32"/>
    </row>
    <row r="11" spans="1:10" ht="12.75" customHeight="1">
      <c r="A11" s="32"/>
      <c r="B11" s="109" t="s">
        <v>451</v>
      </c>
      <c r="C11" s="109" t="s">
        <v>452</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09" t="s">
        <v>453</v>
      </c>
      <c r="C13" s="109" t="s">
        <v>454</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09" t="s">
        <v>400</v>
      </c>
      <c r="C15" s="109" t="s">
        <v>455</v>
      </c>
      <c r="D15" s="32"/>
      <c r="E15" s="32"/>
      <c r="F15" s="32"/>
      <c r="G15" s="32"/>
      <c r="H15" s="36"/>
      <c r="I15" s="32"/>
      <c r="J15" s="32"/>
    </row>
    <row r="16" spans="1:10" ht="12.75" customHeight="1">
      <c r="A16" s="32"/>
      <c r="B16" s="32"/>
      <c r="C16" s="32"/>
      <c r="D16" s="32"/>
      <c r="E16" s="32"/>
      <c r="F16" s="32"/>
      <c r="G16" s="32"/>
      <c r="H16" s="36"/>
      <c r="I16" s="32"/>
      <c r="J16" s="32"/>
    </row>
    <row r="17" spans="1:10" ht="12.75" customHeight="1">
      <c r="A17" s="32" t="s">
        <v>456</v>
      </c>
      <c r="B17" s="32"/>
      <c r="C17" s="109"/>
      <c r="D17" s="32"/>
      <c r="E17" s="32"/>
      <c r="F17" s="32"/>
      <c r="G17" s="32"/>
      <c r="H17" s="36"/>
      <c r="I17" s="32"/>
      <c r="J17" s="32"/>
    </row>
    <row r="18" spans="1:10" ht="12.75" customHeight="1">
      <c r="A18" s="32"/>
      <c r="B18" s="32"/>
      <c r="C18" s="32"/>
      <c r="D18" s="32"/>
      <c r="E18" s="32"/>
      <c r="F18" s="32"/>
      <c r="G18" s="32"/>
      <c r="H18" s="36"/>
      <c r="I18" s="32"/>
      <c r="J18" s="32"/>
    </row>
    <row r="19" spans="1:10" ht="12.75" customHeight="1" thickBot="1">
      <c r="A19" s="110" t="s">
        <v>457</v>
      </c>
      <c r="B19" s="111"/>
      <c r="C19" s="111"/>
      <c r="D19" s="111"/>
      <c r="E19" s="111"/>
      <c r="F19" s="111"/>
      <c r="G19" s="111"/>
      <c r="H19" s="112"/>
      <c r="I19" s="32"/>
      <c r="J19" s="32"/>
    </row>
    <row r="20" spans="1:10" ht="12.75" customHeight="1">
      <c r="A20" s="118" t="s">
        <v>458</v>
      </c>
      <c r="B20" s="119"/>
      <c r="C20" s="120"/>
      <c r="D20" s="120"/>
      <c r="E20" s="120"/>
      <c r="F20" s="120"/>
      <c r="G20" s="121"/>
      <c r="H20" s="122" t="s">
        <v>459</v>
      </c>
      <c r="I20" s="32"/>
      <c r="J20" s="32"/>
    </row>
    <row r="21" spans="1:16" ht="12.75" customHeight="1">
      <c r="A21" s="116" t="s">
        <v>460</v>
      </c>
      <c r="B21" s="114" t="s">
        <v>402</v>
      </c>
      <c r="C21" s="113"/>
      <c r="D21" s="113"/>
      <c r="E21" s="113"/>
      <c r="F21" s="113"/>
      <c r="G21" s="115"/>
      <c r="H21" s="117">
        <f>'SO 02 01 Pol'!G37</f>
        <v>0</v>
      </c>
      <c r="I21" s="32"/>
      <c r="J21" s="32"/>
      <c r="O21">
        <f>'SO 02 01 Pol'!AN37</f>
        <v>0</v>
      </c>
      <c r="P21">
        <f>'SO 02 01 Pol'!AO37</f>
        <v>0</v>
      </c>
    </row>
    <row r="22" spans="1:10" ht="12.75" customHeight="1" thickBot="1">
      <c r="A22" s="123"/>
      <c r="B22" s="124" t="s">
        <v>470</v>
      </c>
      <c r="C22" s="125"/>
      <c r="D22" s="126" t="str">
        <f>B2</f>
        <v>SO 02</v>
      </c>
      <c r="E22" s="125"/>
      <c r="F22" s="125"/>
      <c r="G22" s="127"/>
      <c r="H22" s="128">
        <f>SUM(H21:H21)</f>
        <v>0</v>
      </c>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88C7"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9966"/>
    <outlinePr summaryBelow="0"/>
  </sheetPr>
  <dimension ref="A1:BH50"/>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10" ht="16.5" thickBot="1">
      <c r="A1" s="205" t="s">
        <v>471</v>
      </c>
      <c r="B1" s="205"/>
      <c r="C1" s="206"/>
      <c r="D1" s="205"/>
      <c r="E1" s="205"/>
      <c r="F1" s="205"/>
      <c r="G1" s="205"/>
      <c r="H1" s="54"/>
      <c r="I1" s="54"/>
      <c r="J1" s="54"/>
    </row>
    <row r="2" spans="1:10" ht="13.5" thickTop="1">
      <c r="A2" s="55" t="s">
        <v>372</v>
      </c>
      <c r="B2" s="56" t="s">
        <v>383</v>
      </c>
      <c r="C2" s="233" t="s">
        <v>384</v>
      </c>
      <c r="D2" s="207"/>
      <c r="E2" s="207"/>
      <c r="F2" s="207"/>
      <c r="G2" s="208"/>
      <c r="H2" s="54"/>
      <c r="I2" s="54"/>
      <c r="J2" s="54"/>
    </row>
    <row r="3" spans="1:10" ht="12.75">
      <c r="A3" s="57" t="s">
        <v>373</v>
      </c>
      <c r="B3" s="58" t="s">
        <v>401</v>
      </c>
      <c r="C3" s="234" t="s">
        <v>402</v>
      </c>
      <c r="D3" s="209"/>
      <c r="E3" s="209"/>
      <c r="F3" s="209"/>
      <c r="G3" s="210"/>
      <c r="H3" s="54"/>
      <c r="I3" s="54"/>
      <c r="J3" s="54"/>
    </row>
    <row r="4" spans="1:10" ht="13.5" thickBot="1">
      <c r="A4" s="129" t="s">
        <v>374</v>
      </c>
      <c r="B4" s="130" t="s">
        <v>460</v>
      </c>
      <c r="C4" s="235" t="s">
        <v>402</v>
      </c>
      <c r="D4" s="236"/>
      <c r="E4" s="236"/>
      <c r="F4" s="236"/>
      <c r="G4" s="237"/>
      <c r="H4" s="54"/>
      <c r="I4" s="54"/>
      <c r="J4" s="54"/>
    </row>
    <row r="5" spans="1:10" ht="14.25" thickBot="1" thickTop="1">
      <c r="A5" s="54"/>
      <c r="B5" s="61"/>
      <c r="C5" s="62"/>
      <c r="D5" s="63"/>
      <c r="E5" s="54"/>
      <c r="F5" s="54"/>
      <c r="G5" s="54"/>
      <c r="H5" s="54"/>
      <c r="I5" s="54"/>
      <c r="J5" s="54"/>
    </row>
    <row r="6" spans="1:10" ht="27" thickBot="1" thickTop="1">
      <c r="A6" s="131" t="s">
        <v>375</v>
      </c>
      <c r="B6" s="134" t="s">
        <v>376</v>
      </c>
      <c r="C6" s="135" t="s">
        <v>377</v>
      </c>
      <c r="D6" s="132" t="s">
        <v>378</v>
      </c>
      <c r="E6" s="133" t="s">
        <v>379</v>
      </c>
      <c r="F6" s="137" t="s">
        <v>380</v>
      </c>
      <c r="G6" s="158" t="s">
        <v>381</v>
      </c>
      <c r="H6" s="159" t="s">
        <v>472</v>
      </c>
      <c r="I6" s="141" t="s">
        <v>473</v>
      </c>
      <c r="J6" s="54"/>
    </row>
    <row r="7" spans="1:10" ht="12.75">
      <c r="A7" s="160"/>
      <c r="B7" s="161" t="s">
        <v>474</v>
      </c>
      <c r="C7" s="238" t="s">
        <v>475</v>
      </c>
      <c r="D7" s="238"/>
      <c r="E7" s="239"/>
      <c r="F7" s="240"/>
      <c r="G7" s="240"/>
      <c r="H7" s="162"/>
      <c r="I7" s="163"/>
      <c r="J7" s="54"/>
    </row>
    <row r="8" spans="1:10" ht="12.75">
      <c r="A8" s="154" t="s">
        <v>476</v>
      </c>
      <c r="B8" s="142" t="s">
        <v>303</v>
      </c>
      <c r="C8" s="176" t="s">
        <v>304</v>
      </c>
      <c r="D8" s="144"/>
      <c r="E8" s="147"/>
      <c r="F8" s="241">
        <f>SUM(G9:G16)</f>
        <v>0</v>
      </c>
      <c r="G8" s="242"/>
      <c r="H8" s="150"/>
      <c r="I8" s="156"/>
      <c r="J8" s="54"/>
    </row>
    <row r="9" spans="1:60" ht="12.75" outlineLevel="1">
      <c r="A9" s="155"/>
      <c r="B9" s="216" t="s">
        <v>305</v>
      </c>
      <c r="C9" s="217"/>
      <c r="D9" s="218"/>
      <c r="E9" s="219"/>
      <c r="F9" s="220"/>
      <c r="G9" s="221"/>
      <c r="H9" s="151"/>
      <c r="I9" s="157"/>
      <c r="J9" s="138"/>
      <c r="K9" s="139">
        <v>1</v>
      </c>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row>
    <row r="10" spans="1:60" ht="12.75" outlineLevel="1">
      <c r="A10" s="155"/>
      <c r="B10" s="222" t="s">
        <v>306</v>
      </c>
      <c r="C10" s="223"/>
      <c r="D10" s="224"/>
      <c r="E10" s="225"/>
      <c r="F10" s="226"/>
      <c r="G10" s="227"/>
      <c r="H10" s="151"/>
      <c r="I10" s="15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row>
    <row r="11" spans="1:60" ht="12.75" outlineLevel="1">
      <c r="A11" s="155">
        <v>1</v>
      </c>
      <c r="B11" s="143" t="s">
        <v>307</v>
      </c>
      <c r="C11" s="178" t="s">
        <v>308</v>
      </c>
      <c r="D11" s="145" t="s">
        <v>309</v>
      </c>
      <c r="E11" s="148">
        <v>1</v>
      </c>
      <c r="F11" s="153"/>
      <c r="G11" s="152">
        <f>E11*F11</f>
        <v>0</v>
      </c>
      <c r="H11" s="151" t="s">
        <v>310</v>
      </c>
      <c r="I11" s="157" t="s">
        <v>561</v>
      </c>
      <c r="J11" s="138"/>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v>21</v>
      </c>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ht="22.5" outlineLevel="1">
      <c r="A12" s="155"/>
      <c r="B12" s="143"/>
      <c r="C12" s="228" t="s">
        <v>311</v>
      </c>
      <c r="D12" s="229"/>
      <c r="E12" s="230"/>
      <c r="F12" s="231"/>
      <c r="G12" s="232"/>
      <c r="H12" s="151"/>
      <c r="I12" s="157"/>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40" t="str">
        <f>C12</f>
        <v>Kompletací stavební části stavby vznikají dodavateli náklady, které by měl zahrnout do celkové ceny své dodávky, i když se nejedná o stavební a montážní práce, a uplatňují se samostatně.</v>
      </c>
      <c r="BB12" s="139"/>
      <c r="BC12" s="139"/>
      <c r="BD12" s="139"/>
      <c r="BE12" s="139"/>
      <c r="BF12" s="139"/>
      <c r="BG12" s="139"/>
      <c r="BH12" s="139"/>
    </row>
    <row r="13" spans="1:60" ht="22.5" outlineLevel="1">
      <c r="A13" s="155"/>
      <c r="B13" s="143"/>
      <c r="C13" s="228" t="s">
        <v>312</v>
      </c>
      <c r="D13" s="229"/>
      <c r="E13" s="230"/>
      <c r="F13" s="231"/>
      <c r="G13" s="232"/>
      <c r="H13" s="151"/>
      <c r="I13" s="157"/>
      <c r="J13" s="138"/>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40" t="str">
        <f>C13</f>
        <v>Započítání těchto nákladů do cen stavebních je závislé na dohodě mezi dodavatelem a odběratelem nebo za podmínek veřejné soutěže nebo výběrového řízení.</v>
      </c>
      <c r="BB13" s="139"/>
      <c r="BC13" s="139"/>
      <c r="BD13" s="139"/>
      <c r="BE13" s="139"/>
      <c r="BF13" s="139"/>
      <c r="BG13" s="139"/>
      <c r="BH13" s="139"/>
    </row>
    <row r="14" spans="1:60" ht="12.75" outlineLevel="1">
      <c r="A14" s="155"/>
      <c r="B14" s="222" t="s">
        <v>313</v>
      </c>
      <c r="C14" s="223"/>
      <c r="D14" s="224"/>
      <c r="E14" s="225"/>
      <c r="F14" s="226"/>
      <c r="G14" s="227"/>
      <c r="H14" s="151"/>
      <c r="I14" s="157"/>
      <c r="J14" s="138"/>
      <c r="K14" s="139">
        <v>1</v>
      </c>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2.75" outlineLevel="1">
      <c r="A15" s="155">
        <v>2</v>
      </c>
      <c r="B15" s="143" t="s">
        <v>314</v>
      </c>
      <c r="C15" s="178" t="s">
        <v>315</v>
      </c>
      <c r="D15" s="145" t="s">
        <v>309</v>
      </c>
      <c r="E15" s="148">
        <v>1</v>
      </c>
      <c r="F15" s="153"/>
      <c r="G15" s="152">
        <f>E15*F15</f>
        <v>0</v>
      </c>
      <c r="H15" s="151" t="s">
        <v>310</v>
      </c>
      <c r="I15" s="157" t="s">
        <v>486</v>
      </c>
      <c r="J15" s="138"/>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v>21</v>
      </c>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2.75" outlineLevel="1">
      <c r="A16" s="155"/>
      <c r="B16" s="143"/>
      <c r="C16" s="228" t="s">
        <v>316</v>
      </c>
      <c r="D16" s="229"/>
      <c r="E16" s="230"/>
      <c r="F16" s="231"/>
      <c r="G16" s="232"/>
      <c r="H16" s="151"/>
      <c r="I16" s="157"/>
      <c r="J16" s="138"/>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40" t="str">
        <f>C16</f>
        <v>Veškeré náklady spojené s vybudováním, provozem a odstraněním zařízení staveniště.</v>
      </c>
      <c r="BB16" s="139"/>
      <c r="BC16" s="139"/>
      <c r="BD16" s="139"/>
      <c r="BE16" s="139"/>
      <c r="BF16" s="139"/>
      <c r="BG16" s="139"/>
      <c r="BH16" s="139"/>
    </row>
    <row r="17" spans="1:10" ht="12.75">
      <c r="A17" s="154" t="s">
        <v>476</v>
      </c>
      <c r="B17" s="142" t="s">
        <v>317</v>
      </c>
      <c r="C17" s="176" t="s">
        <v>318</v>
      </c>
      <c r="D17" s="144"/>
      <c r="E17" s="147"/>
      <c r="F17" s="214">
        <f>SUM(G18:G35)</f>
        <v>0</v>
      </c>
      <c r="G17" s="215"/>
      <c r="H17" s="150"/>
      <c r="I17" s="156"/>
      <c r="J17" s="54"/>
    </row>
    <row r="18" spans="1:60" ht="12.75" outlineLevel="1">
      <c r="A18" s="155"/>
      <c r="B18" s="216" t="s">
        <v>319</v>
      </c>
      <c r="C18" s="217"/>
      <c r="D18" s="218"/>
      <c r="E18" s="219"/>
      <c r="F18" s="220"/>
      <c r="G18" s="221"/>
      <c r="H18" s="151"/>
      <c r="I18" s="157"/>
      <c r="J18" s="138"/>
      <c r="K18" s="139">
        <v>1</v>
      </c>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ht="22.5" outlineLevel="1">
      <c r="A19" s="155"/>
      <c r="B19" s="222" t="s">
        <v>320</v>
      </c>
      <c r="C19" s="223"/>
      <c r="D19" s="224"/>
      <c r="E19" s="225"/>
      <c r="F19" s="226"/>
      <c r="G19" s="227"/>
      <c r="H19" s="151"/>
      <c r="I19" s="157"/>
      <c r="J19" s="138"/>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t="str">
        <f>B19</f>
        <v>Náklady zhotovitele, související s prováděním zkoušek a revizí předepsaných technickými normami nebo objednatelem a které jsou pro provedení díla nezbytné.</v>
      </c>
      <c r="BA19" s="139"/>
      <c r="BB19" s="139"/>
      <c r="BC19" s="139"/>
      <c r="BD19" s="139"/>
      <c r="BE19" s="139"/>
      <c r="BF19" s="139"/>
      <c r="BG19" s="139"/>
      <c r="BH19" s="139"/>
    </row>
    <row r="20" spans="1:60" ht="12.75" outlineLevel="1">
      <c r="A20" s="155">
        <v>3</v>
      </c>
      <c r="B20" s="143" t="s">
        <v>321</v>
      </c>
      <c r="C20" s="178" t="s">
        <v>322</v>
      </c>
      <c r="D20" s="145" t="s">
        <v>309</v>
      </c>
      <c r="E20" s="148">
        <v>1</v>
      </c>
      <c r="F20" s="153"/>
      <c r="G20" s="152">
        <f>E20*F20</f>
        <v>0</v>
      </c>
      <c r="H20" s="151" t="s">
        <v>310</v>
      </c>
      <c r="I20" s="157" t="s">
        <v>486</v>
      </c>
      <c r="J20" s="138"/>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v>21</v>
      </c>
      <c r="AN20" s="139"/>
      <c r="AO20" s="139"/>
      <c r="AP20" s="139"/>
      <c r="AQ20" s="139"/>
      <c r="AR20" s="139"/>
      <c r="AS20" s="139"/>
      <c r="AT20" s="139"/>
      <c r="AU20" s="139"/>
      <c r="AV20" s="139"/>
      <c r="AW20" s="139"/>
      <c r="AX20" s="139"/>
      <c r="AY20" s="139"/>
      <c r="AZ20" s="139"/>
      <c r="BA20" s="139"/>
      <c r="BB20" s="139"/>
      <c r="BC20" s="139"/>
      <c r="BD20" s="139"/>
      <c r="BE20" s="139"/>
      <c r="BF20" s="139"/>
      <c r="BG20" s="139"/>
      <c r="BH20" s="139"/>
    </row>
    <row r="21" spans="1:60" ht="12.75" outlineLevel="1">
      <c r="A21" s="155"/>
      <c r="B21" s="143"/>
      <c r="C21" s="228" t="s">
        <v>323</v>
      </c>
      <c r="D21" s="229"/>
      <c r="E21" s="230"/>
      <c r="F21" s="231"/>
      <c r="G21" s="232"/>
      <c r="H21" s="151"/>
      <c r="I21" s="157"/>
      <c r="J21" s="138"/>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40" t="str">
        <f>C21</f>
        <v>Náklady na individuální zkoušky dodaných a smontovaných technologických zařízení včetně komplexního vyzkoušení.</v>
      </c>
      <c r="BB21" s="139"/>
      <c r="BC21" s="139"/>
      <c r="BD21" s="139"/>
      <c r="BE21" s="139"/>
      <c r="BF21" s="139"/>
      <c r="BG21" s="139"/>
      <c r="BH21" s="139"/>
    </row>
    <row r="22" spans="1:60" ht="12.75" outlineLevel="1">
      <c r="A22" s="155"/>
      <c r="B22" s="222" t="s">
        <v>319</v>
      </c>
      <c r="C22" s="223"/>
      <c r="D22" s="224"/>
      <c r="E22" s="225"/>
      <c r="F22" s="226"/>
      <c r="G22" s="227"/>
      <c r="H22" s="151"/>
      <c r="I22" s="157"/>
      <c r="J22" s="138"/>
      <c r="K22" s="139">
        <v>1</v>
      </c>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22.5" outlineLevel="1">
      <c r="A23" s="155"/>
      <c r="B23" s="222" t="s">
        <v>320</v>
      </c>
      <c r="C23" s="223"/>
      <c r="D23" s="224"/>
      <c r="E23" s="225"/>
      <c r="F23" s="226"/>
      <c r="G23" s="227"/>
      <c r="H23" s="151"/>
      <c r="I23" s="157"/>
      <c r="J23" s="138"/>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40" t="str">
        <f>B23</f>
        <v>Náklady zhotovitele, související s prováděním zkoušek a revizí předepsaných technickými normami nebo objednatelem a které jsou pro provedení díla nezbytné.</v>
      </c>
      <c r="BA23" s="139"/>
      <c r="BB23" s="139"/>
      <c r="BC23" s="139"/>
      <c r="BD23" s="139"/>
      <c r="BE23" s="139"/>
      <c r="BF23" s="139"/>
      <c r="BG23" s="139"/>
      <c r="BH23" s="139"/>
    </row>
    <row r="24" spans="1:60" ht="12.75" outlineLevel="1">
      <c r="A24" s="155">
        <v>4</v>
      </c>
      <c r="B24" s="143" t="s">
        <v>324</v>
      </c>
      <c r="C24" s="178" t="s">
        <v>325</v>
      </c>
      <c r="D24" s="145" t="s">
        <v>326</v>
      </c>
      <c r="E24" s="148">
        <v>1</v>
      </c>
      <c r="F24" s="153"/>
      <c r="G24" s="152">
        <f>E24*F24</f>
        <v>0</v>
      </c>
      <c r="H24" s="151" t="s">
        <v>310</v>
      </c>
      <c r="I24" s="157" t="s">
        <v>486</v>
      </c>
      <c r="J24" s="138"/>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v>21</v>
      </c>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22.5" outlineLevel="1">
      <c r="A25" s="155"/>
      <c r="B25" s="143"/>
      <c r="C25" s="228" t="s">
        <v>320</v>
      </c>
      <c r="D25" s="229"/>
      <c r="E25" s="230"/>
      <c r="F25" s="231"/>
      <c r="G25" s="232"/>
      <c r="H25" s="151"/>
      <c r="I25" s="157"/>
      <c r="J25" s="138"/>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40" t="str">
        <f>C25</f>
        <v>Náklady zhotovitele, související s prováděním zkoušek a revizí předepsaných technickými normami nebo objednatelem a které jsou pro provedení díla nezbytné.</v>
      </c>
      <c r="BB25" s="139"/>
      <c r="BC25" s="139"/>
      <c r="BD25" s="139"/>
      <c r="BE25" s="139"/>
      <c r="BF25" s="139"/>
      <c r="BG25" s="139"/>
      <c r="BH25" s="139"/>
    </row>
    <row r="26" spans="1:60" ht="12.75" outlineLevel="1">
      <c r="A26" s="155"/>
      <c r="B26" s="222" t="s">
        <v>327</v>
      </c>
      <c r="C26" s="223"/>
      <c r="D26" s="224"/>
      <c r="E26" s="225"/>
      <c r="F26" s="226"/>
      <c r="G26" s="227"/>
      <c r="H26" s="151"/>
      <c r="I26" s="157"/>
      <c r="J26" s="138"/>
      <c r="K26" s="139">
        <v>1</v>
      </c>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ht="12.75" outlineLevel="1">
      <c r="A27" s="155"/>
      <c r="B27" s="222" t="s">
        <v>328</v>
      </c>
      <c r="C27" s="223"/>
      <c r="D27" s="224"/>
      <c r="E27" s="225"/>
      <c r="F27" s="226"/>
      <c r="G27" s="227"/>
      <c r="H27" s="151"/>
      <c r="I27" s="157"/>
      <c r="J27" s="138"/>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ht="12.75" outlineLevel="1">
      <c r="A28" s="155">
        <v>5</v>
      </c>
      <c r="B28" s="143" t="s">
        <v>329</v>
      </c>
      <c r="C28" s="178" t="s">
        <v>330</v>
      </c>
      <c r="D28" s="145" t="s">
        <v>309</v>
      </c>
      <c r="E28" s="148">
        <v>1</v>
      </c>
      <c r="F28" s="153"/>
      <c r="G28" s="152">
        <f>E28*F28</f>
        <v>0</v>
      </c>
      <c r="H28" s="151" t="s">
        <v>310</v>
      </c>
      <c r="I28" s="157" t="s">
        <v>486</v>
      </c>
      <c r="J28" s="138"/>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v>21</v>
      </c>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ht="22.5" outlineLevel="1">
      <c r="A29" s="155"/>
      <c r="B29" s="143"/>
      <c r="C29" s="228" t="s">
        <v>331</v>
      </c>
      <c r="D29" s="229"/>
      <c r="E29" s="230"/>
      <c r="F29" s="231"/>
      <c r="G29" s="232"/>
      <c r="H29" s="151"/>
      <c r="I29" s="157"/>
      <c r="J29" s="138"/>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40" t="str">
        <f>C29</f>
        <v>Náklady na vyhotovení dokumentace skutečného provedení stavby a její předání objednateli v požadované formě a požadovaném počtu 3 paré.</v>
      </c>
      <c r="BB29" s="139"/>
      <c r="BC29" s="139"/>
      <c r="BD29" s="139"/>
      <c r="BE29" s="139"/>
      <c r="BF29" s="139"/>
      <c r="BG29" s="139"/>
      <c r="BH29" s="139"/>
    </row>
    <row r="30" spans="1:60" ht="12.75" outlineLevel="1">
      <c r="A30" s="155"/>
      <c r="B30" s="222" t="s">
        <v>332</v>
      </c>
      <c r="C30" s="223"/>
      <c r="D30" s="224"/>
      <c r="E30" s="225"/>
      <c r="F30" s="226"/>
      <c r="G30" s="227"/>
      <c r="H30" s="151"/>
      <c r="I30" s="157"/>
      <c r="J30" s="138"/>
      <c r="K30" s="139">
        <v>1</v>
      </c>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2.75" outlineLevel="1">
      <c r="A31" s="155"/>
      <c r="B31" s="222" t="s">
        <v>333</v>
      </c>
      <c r="C31" s="223"/>
      <c r="D31" s="224"/>
      <c r="E31" s="225"/>
      <c r="F31" s="226"/>
      <c r="G31" s="227"/>
      <c r="H31" s="151"/>
      <c r="I31" s="157"/>
      <c r="J31" s="138"/>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0" ht="12.75" outlineLevel="1">
      <c r="A32" s="155">
        <v>6</v>
      </c>
      <c r="B32" s="143" t="s">
        <v>334</v>
      </c>
      <c r="C32" s="178" t="s">
        <v>335</v>
      </c>
      <c r="D32" s="145" t="s">
        <v>309</v>
      </c>
      <c r="E32" s="148">
        <v>1</v>
      </c>
      <c r="F32" s="153"/>
      <c r="G32" s="152">
        <f>E32*F32</f>
        <v>0</v>
      </c>
      <c r="H32" s="151" t="s">
        <v>310</v>
      </c>
      <c r="I32" s="157" t="s">
        <v>486</v>
      </c>
      <c r="J32" s="138"/>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v>21</v>
      </c>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ht="22.5" outlineLevel="1">
      <c r="A33" s="155"/>
      <c r="B33" s="143"/>
      <c r="C33" s="228" t="s">
        <v>336</v>
      </c>
      <c r="D33" s="229"/>
      <c r="E33" s="230"/>
      <c r="F33" s="231"/>
      <c r="G33" s="232"/>
      <c r="H33" s="151"/>
      <c r="I33" s="157"/>
      <c r="J33" s="138"/>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40" t="str">
        <f>C33</f>
        <v>Náklady spojené s publicitou. Zahrnuje náklady na dodávku a montáž propagačního a informačního panelu a pamětní desky. Panel a pamětní deska bude v souladu s grafickým manuálem pro publicitu.</v>
      </c>
      <c r="BB33" s="139"/>
      <c r="BC33" s="139"/>
      <c r="BD33" s="139"/>
      <c r="BE33" s="139"/>
      <c r="BF33" s="139"/>
      <c r="BG33" s="139"/>
      <c r="BH33" s="139"/>
    </row>
    <row r="34" spans="1:60" ht="12.75" outlineLevel="1">
      <c r="A34" s="155"/>
      <c r="B34" s="143"/>
      <c r="C34" s="228" t="s">
        <v>337</v>
      </c>
      <c r="D34" s="229"/>
      <c r="E34" s="230"/>
      <c r="F34" s="231"/>
      <c r="G34" s="232"/>
      <c r="H34" s="151"/>
      <c r="I34" s="157"/>
      <c r="J34" s="138"/>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40" t="str">
        <f>C34</f>
        <v>Rozměry panelu 2x2 m, materiál plast kotvený do ocelové rámu.</v>
      </c>
      <c r="BB34" s="139"/>
      <c r="BC34" s="139"/>
      <c r="BD34" s="139"/>
      <c r="BE34" s="139"/>
      <c r="BF34" s="139"/>
      <c r="BG34" s="139"/>
      <c r="BH34" s="139"/>
    </row>
    <row r="35" spans="1:60" ht="13.5" outlineLevel="1" thickBot="1">
      <c r="A35" s="164"/>
      <c r="B35" s="165"/>
      <c r="C35" s="243" t="s">
        <v>338</v>
      </c>
      <c r="D35" s="244"/>
      <c r="E35" s="245"/>
      <c r="F35" s="246"/>
      <c r="G35" s="247"/>
      <c r="H35" s="170"/>
      <c r="I35" s="171"/>
      <c r="J35" s="138"/>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40" t="str">
        <f>C35</f>
        <v>Rozměry pamětní desky 0,3x0,4 m, materiál plast.</v>
      </c>
      <c r="BB35" s="139"/>
      <c r="BC35" s="139"/>
      <c r="BD35" s="139"/>
      <c r="BE35" s="139"/>
      <c r="BF35" s="139"/>
      <c r="BG35" s="139"/>
      <c r="BH35" s="139"/>
    </row>
    <row r="36" spans="1:41" ht="12.75" customHeight="1" hidden="1">
      <c r="A36" s="54"/>
      <c r="B36" s="61"/>
      <c r="C36" s="189"/>
      <c r="D36" s="54"/>
      <c r="E36" s="54"/>
      <c r="F36" s="54"/>
      <c r="G36" s="54"/>
      <c r="H36" s="54"/>
      <c r="I36" s="54"/>
      <c r="J36" s="54"/>
      <c r="AK36">
        <f>SUM(AK1:AK35)</f>
        <v>0</v>
      </c>
      <c r="AL36">
        <f>SUM(AL1:AL35)</f>
        <v>0</v>
      </c>
      <c r="AN36">
        <v>15</v>
      </c>
      <c r="AO36">
        <v>21</v>
      </c>
    </row>
    <row r="37" spans="1:41" ht="12.75" customHeight="1" hidden="1">
      <c r="A37" s="185"/>
      <c r="B37" s="186" t="s">
        <v>842</v>
      </c>
      <c r="C37" s="190"/>
      <c r="D37" s="187"/>
      <c r="E37" s="187"/>
      <c r="F37" s="187"/>
      <c r="G37" s="188">
        <f>F8+F17</f>
        <v>0</v>
      </c>
      <c r="H37" s="54"/>
      <c r="I37" s="54"/>
      <c r="J37" s="54"/>
      <c r="AN37">
        <f>SUMIF(AM8:AM36,AN36,G8:G36)</f>
        <v>0</v>
      </c>
      <c r="AO37">
        <f>SUMIF(AM8:AM36,AO36,G8:G36)</f>
        <v>0</v>
      </c>
    </row>
    <row r="38" spans="1:10" ht="12.75" customHeight="1">
      <c r="A38" s="54"/>
      <c r="B38" s="61"/>
      <c r="C38" s="62"/>
      <c r="D38" s="54"/>
      <c r="E38" s="54"/>
      <c r="F38" s="54"/>
      <c r="G38" s="54"/>
      <c r="H38" s="54"/>
      <c r="I38" s="54"/>
      <c r="J38" s="54"/>
    </row>
    <row r="39" spans="1:10" ht="12.75" customHeight="1">
      <c r="A39" s="54"/>
      <c r="B39" s="61"/>
      <c r="C39" s="62"/>
      <c r="D39" s="54"/>
      <c r="E39" s="54"/>
      <c r="F39" s="54"/>
      <c r="G39" s="54"/>
      <c r="H39" s="54"/>
      <c r="I39" s="54"/>
      <c r="J39" s="54"/>
    </row>
    <row r="40" spans="1:10" ht="12.75" customHeight="1">
      <c r="A40" s="54"/>
      <c r="B40" s="61"/>
      <c r="C40" s="62"/>
      <c r="D40" s="54"/>
      <c r="E40" s="54"/>
      <c r="F40" s="54"/>
      <c r="G40" s="54"/>
      <c r="H40" s="54"/>
      <c r="I40" s="54"/>
      <c r="J40" s="54"/>
    </row>
    <row r="41" spans="1:10" ht="12.75" customHeight="1">
      <c r="A41" s="54"/>
      <c r="B41" s="61"/>
      <c r="C41" s="62"/>
      <c r="D41" s="54"/>
      <c r="E41" s="54"/>
      <c r="F41" s="54"/>
      <c r="G41" s="54"/>
      <c r="H41" s="54"/>
      <c r="I41" s="54"/>
      <c r="J41" s="54"/>
    </row>
    <row r="42" spans="1:10" ht="12.75" customHeight="1">
      <c r="A42" s="54"/>
      <c r="B42" s="61"/>
      <c r="C42" s="62"/>
      <c r="D42" s="54"/>
      <c r="E42" s="54"/>
      <c r="F42" s="54"/>
      <c r="G42" s="54"/>
      <c r="H42" s="54"/>
      <c r="I42" s="54"/>
      <c r="J42" s="54"/>
    </row>
    <row r="43" spans="1:10" ht="12.75" customHeight="1">
      <c r="A43" s="54"/>
      <c r="B43" s="61"/>
      <c r="C43" s="62"/>
      <c r="D43" s="54"/>
      <c r="E43" s="54"/>
      <c r="F43" s="54"/>
      <c r="G43" s="54"/>
      <c r="H43" s="54"/>
      <c r="I43" s="54"/>
      <c r="J43" s="54"/>
    </row>
    <row r="44" spans="1:10" ht="12.75" customHeight="1">
      <c r="A44" s="54"/>
      <c r="B44" s="61"/>
      <c r="C44" s="62"/>
      <c r="D44" s="54"/>
      <c r="E44" s="54"/>
      <c r="F44" s="54"/>
      <c r="G44" s="54"/>
      <c r="H44" s="54"/>
      <c r="I44" s="54"/>
      <c r="J44" s="54"/>
    </row>
    <row r="45" spans="1:10" ht="12.75" customHeight="1">
      <c r="A45" s="54"/>
      <c r="B45" s="61"/>
      <c r="C45" s="62"/>
      <c r="D45" s="54"/>
      <c r="E45" s="54"/>
      <c r="F45" s="54"/>
      <c r="G45" s="54"/>
      <c r="H45" s="54"/>
      <c r="I45" s="54"/>
      <c r="J45" s="54"/>
    </row>
    <row r="46" spans="1:10" ht="12.75" customHeight="1">
      <c r="A46" s="54"/>
      <c r="B46" s="61"/>
      <c r="C46" s="62"/>
      <c r="D46" s="54"/>
      <c r="E46" s="54"/>
      <c r="F46" s="54"/>
      <c r="G46" s="54"/>
      <c r="H46" s="54"/>
      <c r="I46" s="54"/>
      <c r="J46" s="54"/>
    </row>
    <row r="47" spans="1:10" ht="12.75" customHeight="1">
      <c r="A47" s="54"/>
      <c r="B47" s="61"/>
      <c r="C47" s="62"/>
      <c r="D47" s="54"/>
      <c r="E47" s="54"/>
      <c r="F47" s="54"/>
      <c r="G47" s="54"/>
      <c r="H47" s="54"/>
      <c r="I47" s="54"/>
      <c r="J47" s="54"/>
    </row>
    <row r="48" spans="1:10" ht="12.75" customHeight="1">
      <c r="A48" s="54"/>
      <c r="B48" s="61"/>
      <c r="C48" s="62"/>
      <c r="D48" s="54"/>
      <c r="E48" s="54"/>
      <c r="F48" s="54"/>
      <c r="G48" s="54"/>
      <c r="H48" s="54"/>
      <c r="I48" s="54"/>
      <c r="J48" s="54"/>
    </row>
    <row r="49" spans="1:10" ht="12.75" customHeight="1">
      <c r="A49" s="54"/>
      <c r="B49" s="61"/>
      <c r="C49" s="62"/>
      <c r="D49" s="54"/>
      <c r="E49" s="54"/>
      <c r="F49" s="54"/>
      <c r="G49" s="54"/>
      <c r="H49" s="54"/>
      <c r="I49" s="54"/>
      <c r="J49" s="54"/>
    </row>
    <row r="50" spans="1:10" ht="12.75" customHeight="1">
      <c r="A50" s="54"/>
      <c r="B50" s="61"/>
      <c r="C50" s="62"/>
      <c r="D50" s="54"/>
      <c r="E50" s="54"/>
      <c r="F50" s="54"/>
      <c r="G50" s="54"/>
      <c r="H50" s="54"/>
      <c r="I50" s="54"/>
      <c r="J50" s="54"/>
    </row>
  </sheetData>
  <sheetProtection password="88C7" sheet="1"/>
  <mergeCells count="27">
    <mergeCell ref="C7:G7"/>
    <mergeCell ref="F8:G8"/>
    <mergeCell ref="A1:G1"/>
    <mergeCell ref="C2:G2"/>
    <mergeCell ref="C3:G3"/>
    <mergeCell ref="C4:G4"/>
    <mergeCell ref="B22:G22"/>
    <mergeCell ref="B23:G23"/>
    <mergeCell ref="B9:G9"/>
    <mergeCell ref="B10:G10"/>
    <mergeCell ref="C12:G12"/>
    <mergeCell ref="C13:G13"/>
    <mergeCell ref="B14:G14"/>
    <mergeCell ref="C16:G16"/>
    <mergeCell ref="F17:G17"/>
    <mergeCell ref="B18:G18"/>
    <mergeCell ref="B19:G19"/>
    <mergeCell ref="C21:G21"/>
    <mergeCell ref="C33:G33"/>
    <mergeCell ref="C34:G34"/>
    <mergeCell ref="C35:G35"/>
    <mergeCell ref="C25:G25"/>
    <mergeCell ref="B26:G26"/>
    <mergeCell ref="B27:G27"/>
    <mergeCell ref="C29:G29"/>
    <mergeCell ref="B30:G30"/>
    <mergeCell ref="B31:G31"/>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97"/>
  <sheetViews>
    <sheetView showGridLines="0" zoomScaleSheetLayoutView="75" workbookViewId="0" topLeftCell="B19">
      <selection activeCell="B26" sqref="B26"/>
    </sheetView>
  </sheetViews>
  <sheetFormatPr defaultColWidth="9.00390625" defaultRowHeight="12.75"/>
  <cols>
    <col min="1" max="1" width="0.6171875" style="0" hidden="1"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2.625" style="48" customWidth="1"/>
    <col min="11" max="14" width="10.75390625" style="0" customWidth="1"/>
    <col min="15" max="15" width="10.75390625" style="0" hidden="1" customWidth="1"/>
    <col min="16" max="16" width="0" style="0" hidden="1" customWidth="1"/>
    <col min="52" max="52" width="95.625" style="0" customWidth="1"/>
  </cols>
  <sheetData>
    <row r="1" ht="12" customHeight="1">
      <c r="A1">
        <v>-1</v>
      </c>
    </row>
    <row r="2" spans="2:9" ht="17.25" customHeight="1">
      <c r="B2" s="2"/>
      <c r="D2" s="3"/>
      <c r="E2" s="27" t="s">
        <v>368</v>
      </c>
      <c r="F2" s="3"/>
      <c r="G2" s="4"/>
      <c r="H2" s="5"/>
      <c r="I2" s="6"/>
    </row>
    <row r="3" spans="3:4" ht="6" customHeight="1">
      <c r="C3" s="7"/>
      <c r="D3" s="8" t="s">
        <v>342</v>
      </c>
    </row>
    <row r="4" ht="4.5" customHeight="1"/>
    <row r="5" spans="2:9" ht="13.5" customHeight="1">
      <c r="B5" s="44" t="s">
        <v>343</v>
      </c>
      <c r="D5" s="14" t="s">
        <v>383</v>
      </c>
      <c r="F5" s="10"/>
      <c r="G5" s="11"/>
      <c r="I5" s="11"/>
    </row>
    <row r="6" spans="2:9" ht="17.25" customHeight="1">
      <c r="B6" s="10"/>
      <c r="C6" s="37"/>
      <c r="D6" s="81" t="s">
        <v>384</v>
      </c>
      <c r="F6" s="10"/>
      <c r="G6" s="11"/>
      <c r="H6" s="10"/>
      <c r="I6" s="11"/>
    </row>
    <row r="7" spans="2:14" ht="13.5" customHeight="1">
      <c r="B7" s="10"/>
      <c r="C7" s="37"/>
      <c r="D7" s="9"/>
      <c r="F7" s="10"/>
      <c r="G7" s="11"/>
      <c r="H7" s="10"/>
      <c r="I7" s="45"/>
      <c r="J7" s="49"/>
      <c r="K7" s="46"/>
      <c r="L7" s="46"/>
      <c r="M7" s="46"/>
      <c r="N7" s="46"/>
    </row>
    <row r="8" spans="2:14" ht="13.5" customHeight="1">
      <c r="B8" s="44" t="s">
        <v>340</v>
      </c>
      <c r="D8" s="47">
        <f>J25*1.21</f>
        <v>0</v>
      </c>
      <c r="E8" s="9"/>
      <c r="F8" s="10"/>
      <c r="G8" s="11"/>
      <c r="H8" s="10"/>
      <c r="I8" s="45"/>
      <c r="J8" s="49"/>
      <c r="K8" s="46"/>
      <c r="L8" s="46"/>
      <c r="M8" s="46"/>
      <c r="N8" s="46"/>
    </row>
    <row r="9" spans="2:10" ht="13.5" customHeight="1">
      <c r="B9" s="38"/>
      <c r="C9" s="39"/>
      <c r="D9" s="40"/>
      <c r="E9" s="40"/>
      <c r="F9" s="41"/>
      <c r="G9" s="42"/>
      <c r="H9" s="41"/>
      <c r="I9" s="42"/>
      <c r="J9" s="50"/>
    </row>
    <row r="11" spans="2:10" ht="12.75">
      <c r="B11" s="44" t="s">
        <v>366</v>
      </c>
      <c r="D11" s="82" t="s">
        <v>385</v>
      </c>
      <c r="H11" s="13" t="s">
        <v>344</v>
      </c>
      <c r="I11" s="84" t="s">
        <v>395</v>
      </c>
      <c r="J11" s="51"/>
    </row>
    <row r="12" spans="4:10" ht="12.75">
      <c r="D12" s="82" t="s">
        <v>386</v>
      </c>
      <c r="H12" s="13" t="s">
        <v>345</v>
      </c>
      <c r="I12" s="84" t="s">
        <v>396</v>
      </c>
      <c r="J12" s="51"/>
    </row>
    <row r="13" spans="3:10" ht="12" customHeight="1">
      <c r="C13" s="83" t="s">
        <v>388</v>
      </c>
      <c r="D13" s="82" t="s">
        <v>387</v>
      </c>
      <c r="J13" s="52"/>
    </row>
    <row r="14" spans="3:10" ht="12" customHeight="1">
      <c r="C14" s="13"/>
      <c r="D14" s="12"/>
      <c r="J14" s="52"/>
    </row>
    <row r="15" spans="2:10" ht="12" customHeight="1">
      <c r="B15" s="44" t="s">
        <v>360</v>
      </c>
      <c r="D15" s="82" t="s">
        <v>389</v>
      </c>
      <c r="H15" s="13" t="s">
        <v>344</v>
      </c>
      <c r="I15" s="84" t="s">
        <v>393</v>
      </c>
      <c r="J15" s="52"/>
    </row>
    <row r="16" spans="3:10" ht="12" customHeight="1">
      <c r="C16" s="13"/>
      <c r="D16" s="82" t="s">
        <v>390</v>
      </c>
      <c r="H16" s="13" t="s">
        <v>345</v>
      </c>
      <c r="I16" s="84" t="s">
        <v>394</v>
      </c>
      <c r="J16" s="52"/>
    </row>
    <row r="17" spans="3:10" ht="12" customHeight="1">
      <c r="C17" s="83" t="s">
        <v>392</v>
      </c>
      <c r="D17" s="82" t="s">
        <v>391</v>
      </c>
      <c r="H17" s="13"/>
      <c r="J17" s="52"/>
    </row>
    <row r="18" ht="12" customHeight="1">
      <c r="J18" s="52"/>
    </row>
    <row r="19" spans="2:10" ht="18" customHeight="1">
      <c r="B19" s="9" t="s">
        <v>361</v>
      </c>
      <c r="C19" s="43"/>
      <c r="D19" s="43"/>
      <c r="E19" s="43"/>
      <c r="F19" s="43"/>
      <c r="G19" s="43"/>
      <c r="H19" s="43"/>
      <c r="I19" s="43"/>
      <c r="J19" s="53"/>
    </row>
    <row r="21" spans="1:10" ht="12.75">
      <c r="A21" s="85"/>
      <c r="B21" s="86" t="s">
        <v>362</v>
      </c>
      <c r="C21" s="87"/>
      <c r="D21" s="87"/>
      <c r="E21" s="88"/>
      <c r="F21" s="89"/>
      <c r="G21" s="89"/>
      <c r="H21" s="93" t="s">
        <v>363</v>
      </c>
      <c r="I21" s="94" t="s">
        <v>364</v>
      </c>
      <c r="J21" s="95" t="s">
        <v>365</v>
      </c>
    </row>
    <row r="22" spans="1:10" ht="12.75">
      <c r="A22" s="90"/>
      <c r="B22" s="90" t="s">
        <v>397</v>
      </c>
      <c r="C22" s="91"/>
      <c r="D22" s="91"/>
      <c r="E22" s="91"/>
      <c r="F22" s="91"/>
      <c r="G22" s="92"/>
      <c r="H22" s="96"/>
      <c r="I22" s="97">
        <v>2</v>
      </c>
      <c r="J22" s="98"/>
    </row>
    <row r="23" spans="1:16" ht="12.75">
      <c r="A23" s="90"/>
      <c r="B23" s="90" t="s">
        <v>398</v>
      </c>
      <c r="C23" s="91" t="s">
        <v>399</v>
      </c>
      <c r="D23" s="91"/>
      <c r="E23" s="91"/>
      <c r="F23" s="91"/>
      <c r="G23" s="92"/>
      <c r="H23" s="96" t="s">
        <v>400</v>
      </c>
      <c r="I23" s="97">
        <v>5</v>
      </c>
      <c r="J23" s="98">
        <f>'Rekapitulace Objekt SO 01'!H26</f>
        <v>0</v>
      </c>
      <c r="O23" t="s">
        <v>339</v>
      </c>
      <c r="P23" t="s">
        <v>339</v>
      </c>
    </row>
    <row r="24" spans="1:16" ht="12.75">
      <c r="A24" s="90"/>
      <c r="B24" s="90" t="s">
        <v>401</v>
      </c>
      <c r="C24" s="91" t="s">
        <v>402</v>
      </c>
      <c r="D24" s="91"/>
      <c r="E24" s="91"/>
      <c r="F24" s="91"/>
      <c r="G24" s="92"/>
      <c r="H24" s="96" t="s">
        <v>400</v>
      </c>
      <c r="I24" s="97">
        <v>1</v>
      </c>
      <c r="J24" s="98">
        <f>'Rekapitulace Objekt SO 02'!H22</f>
        <v>0</v>
      </c>
      <c r="O24" t="s">
        <v>339</v>
      </c>
      <c r="P24" t="s">
        <v>339</v>
      </c>
    </row>
    <row r="25" spans="1:10" ht="25.5" customHeight="1">
      <c r="A25" s="100"/>
      <c r="B25" s="106" t="s">
        <v>341</v>
      </c>
      <c r="C25" s="79"/>
      <c r="D25" s="79"/>
      <c r="E25" s="79"/>
      <c r="F25" s="101"/>
      <c r="G25" s="102"/>
      <c r="H25" s="103"/>
      <c r="I25" s="104"/>
      <c r="J25" s="99">
        <f>SUM(J22:J24)</f>
        <v>0</v>
      </c>
    </row>
    <row r="27" spans="2:52" ht="12.75">
      <c r="B27" s="136" t="s">
        <v>403</v>
      </c>
      <c r="C27" s="136"/>
      <c r="D27" s="136"/>
      <c r="E27" s="136"/>
      <c r="F27" s="136"/>
      <c r="G27" s="136"/>
      <c r="H27" s="136"/>
      <c r="I27" s="136"/>
      <c r="J27" s="136"/>
      <c r="AZ27" s="105" t="str">
        <f>B27</f>
        <v>1. PODMÍNKY PRO ZPRACOVÁNÍ NABÍDKOVÉ CENY</v>
      </c>
    </row>
    <row r="29" spans="2:52" ht="12.75">
      <c r="B29" s="136" t="s">
        <v>404</v>
      </c>
      <c r="C29" s="136"/>
      <c r="D29" s="136"/>
      <c r="E29" s="136"/>
      <c r="F29" s="136"/>
      <c r="G29" s="136"/>
      <c r="H29" s="136"/>
      <c r="I29" s="136"/>
      <c r="J29" s="136"/>
      <c r="AZ29" s="105" t="str">
        <f>B29</f>
        <v>        Preambule</v>
      </c>
    </row>
    <row r="31" spans="2:52" ht="51">
      <c r="B31" s="136" t="s">
        <v>405</v>
      </c>
      <c r="C31" s="136"/>
      <c r="D31" s="136"/>
      <c r="E31" s="136"/>
      <c r="F31" s="136"/>
      <c r="G31" s="136"/>
      <c r="H31" s="136"/>
      <c r="I31" s="136"/>
      <c r="J31" s="136"/>
      <c r="AZ31" s="105" t="str">
        <f>B31</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2" spans="2:52" ht="51">
      <c r="B32" s="136" t="s">
        <v>406</v>
      </c>
      <c r="C32" s="136"/>
      <c r="D32" s="136"/>
      <c r="E32" s="136"/>
      <c r="F32" s="136"/>
      <c r="G32" s="136"/>
      <c r="H32" s="136"/>
      <c r="I32" s="136"/>
      <c r="J32" s="136"/>
      <c r="AZ32" s="105" t="str">
        <f>B32</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4" spans="2:52" ht="12.75">
      <c r="B34" s="136" t="s">
        <v>407</v>
      </c>
      <c r="C34" s="136"/>
      <c r="D34" s="136"/>
      <c r="E34" s="136"/>
      <c r="F34" s="136"/>
      <c r="G34" s="136"/>
      <c r="H34" s="136"/>
      <c r="I34" s="136"/>
      <c r="J34" s="136"/>
      <c r="AZ34" s="105" t="str">
        <f>B34</f>
        <v>        Vymezení některých pojmů</v>
      </c>
    </row>
    <row r="37" spans="2:52" ht="12.75">
      <c r="B37" s="136" t="s">
        <v>408</v>
      </c>
      <c r="C37" s="136"/>
      <c r="D37" s="136"/>
      <c r="E37" s="136"/>
      <c r="F37" s="136"/>
      <c r="G37" s="136"/>
      <c r="H37" s="136"/>
      <c r="I37" s="136"/>
      <c r="J37" s="136"/>
      <c r="AZ37" s="105" t="str">
        <f aca="true" t="shared" si="0" ref="AZ37:AZ42">B37</f>
        <v>Pro účely zpracování nabídkové ceny se jsou použity některé pojmy, pod kterými se rozumí:</v>
      </c>
    </row>
    <row r="38" spans="2:52" ht="38.25">
      <c r="B38" s="136" t="s">
        <v>409</v>
      </c>
      <c r="C38" s="136"/>
      <c r="D38" s="136"/>
      <c r="E38" s="136"/>
      <c r="F38" s="136"/>
      <c r="G38" s="136"/>
      <c r="H38" s="136"/>
      <c r="I38" s="136"/>
      <c r="J38" s="136"/>
      <c r="AZ38" s="105" t="str">
        <f t="shared" si="0"/>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39" spans="2:52" ht="38.25">
      <c r="B39" s="136" t="s">
        <v>410</v>
      </c>
      <c r="C39" s="136"/>
      <c r="D39" s="136"/>
      <c r="E39" s="136"/>
      <c r="F39" s="136"/>
      <c r="G39" s="136"/>
      <c r="H39" s="136"/>
      <c r="I39" s="136"/>
      <c r="J39" s="136"/>
      <c r="AZ39" s="105"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0" spans="2:52" ht="51">
      <c r="B40" s="136" t="s">
        <v>411</v>
      </c>
      <c r="C40" s="136"/>
      <c r="D40" s="136"/>
      <c r="E40" s="136"/>
      <c r="F40" s="136"/>
      <c r="G40" s="136"/>
      <c r="H40" s="136"/>
      <c r="I40" s="136"/>
      <c r="J40" s="136"/>
      <c r="AZ40" s="105" t="str">
        <f t="shared" si="0"/>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1" spans="2:52" ht="76.5">
      <c r="B41" s="136" t="s">
        <v>412</v>
      </c>
      <c r="C41" s="136"/>
      <c r="D41" s="136"/>
      <c r="E41" s="136"/>
      <c r="F41" s="136"/>
      <c r="G41" s="136"/>
      <c r="H41" s="136"/>
      <c r="I41" s="136"/>
      <c r="J41" s="136"/>
      <c r="AZ41" s="105" t="str">
        <f t="shared" si="0"/>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2" spans="2:52" ht="51">
      <c r="B42" s="136" t="s">
        <v>413</v>
      </c>
      <c r="C42" s="136"/>
      <c r="D42" s="136"/>
      <c r="E42" s="136"/>
      <c r="F42" s="136"/>
      <c r="G42" s="136"/>
      <c r="H42" s="136"/>
      <c r="I42" s="136"/>
      <c r="J42" s="136"/>
      <c r="AZ42" s="105" t="str">
        <f t="shared" si="0"/>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4" spans="2:52" ht="12.75">
      <c r="B44" s="136" t="s">
        <v>414</v>
      </c>
      <c r="C44" s="136"/>
      <c r="D44" s="136"/>
      <c r="E44" s="136"/>
      <c r="F44" s="136"/>
      <c r="G44" s="136"/>
      <c r="H44" s="136"/>
      <c r="I44" s="136"/>
      <c r="J44" s="136"/>
      <c r="AZ44" s="105" t="str">
        <f>B44</f>
        <v>        Cenová soustava</v>
      </c>
    </row>
    <row r="46" spans="2:52" ht="12.75">
      <c r="B46" s="136" t="s">
        <v>415</v>
      </c>
      <c r="C46" s="136"/>
      <c r="D46" s="136"/>
      <c r="E46" s="136"/>
      <c r="F46" s="136"/>
      <c r="G46" s="136"/>
      <c r="H46" s="136"/>
      <c r="I46" s="136"/>
      <c r="J46" s="136"/>
      <c r="AZ46" s="105" t="str">
        <f>B46</f>
        <v>        Použitá cenová soustava</v>
      </c>
    </row>
    <row r="47" spans="2:52" ht="38.25">
      <c r="B47" s="136" t="s">
        <v>416</v>
      </c>
      <c r="C47" s="136"/>
      <c r="D47" s="136"/>
      <c r="E47" s="136"/>
      <c r="F47" s="136"/>
      <c r="G47" s="136"/>
      <c r="H47" s="136"/>
      <c r="I47" s="136"/>
      <c r="J47" s="136"/>
      <c r="AZ47" s="105" t="str">
        <f>B47</f>
        <v>Soupisy stavebních prací, dodávek a služeb jsou zpracovány s použitím cenové soustavy zpracované společností RTS, a.s.. Položky z cenové soustavy mají uveden odkaz na cenovou soustavu včetně označení příslušného ceníku.</v>
      </c>
    </row>
    <row r="49" spans="2:52" ht="12.75">
      <c r="B49" s="136" t="s">
        <v>417</v>
      </c>
      <c r="C49" s="136"/>
      <c r="D49" s="136"/>
      <c r="E49" s="136"/>
      <c r="F49" s="136"/>
      <c r="G49" s="136"/>
      <c r="H49" s="136"/>
      <c r="I49" s="136"/>
      <c r="J49" s="136"/>
      <c r="AZ49" s="105" t="str">
        <f>B49</f>
        <v>        Technické podmínky</v>
      </c>
    </row>
    <row r="50" spans="2:52" ht="38.25">
      <c r="B50" s="136" t="s">
        <v>418</v>
      </c>
      <c r="C50" s="136"/>
      <c r="D50" s="136"/>
      <c r="E50" s="136"/>
      <c r="F50" s="136"/>
      <c r="G50" s="136"/>
      <c r="H50" s="136"/>
      <c r="I50" s="136"/>
      <c r="J50" s="136"/>
      <c r="AZ50" s="105" t="str">
        <f>B50</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2" spans="2:52" ht="12.75">
      <c r="B52" s="136" t="s">
        <v>419</v>
      </c>
      <c r="C52" s="136"/>
      <c r="D52" s="136"/>
      <c r="E52" s="136"/>
      <c r="F52" s="136"/>
      <c r="G52" s="136"/>
      <c r="H52" s="136"/>
      <c r="I52" s="136"/>
      <c r="J52" s="136"/>
      <c r="AZ52" s="105" t="str">
        <f>B52</f>
        <v>Individuální položky</v>
      </c>
    </row>
    <row r="53" spans="2:52" ht="38.25">
      <c r="B53" s="136" t="s">
        <v>420</v>
      </c>
      <c r="C53" s="136"/>
      <c r="D53" s="136"/>
      <c r="E53" s="136"/>
      <c r="F53" s="136"/>
      <c r="G53" s="136"/>
      <c r="H53" s="136"/>
      <c r="I53" s="136"/>
      <c r="J53" s="136"/>
      <c r="AZ53" s="105" t="str">
        <f>B53</f>
        <v>Položky soupisu prací, které cenová soustava neobsahuje, jsou označeny popisem „vlastní“. Pro tyto položky jsou cenové a technické podmínky definovány jejich popisem, případně odkazem na konkrétní část příslušné dokumentace.</v>
      </c>
    </row>
    <row r="55" spans="2:52" ht="12.75">
      <c r="B55" s="136" t="s">
        <v>421</v>
      </c>
      <c r="C55" s="136"/>
      <c r="D55" s="136"/>
      <c r="E55" s="136"/>
      <c r="F55" s="136"/>
      <c r="G55" s="136"/>
      <c r="H55" s="136"/>
      <c r="I55" s="136"/>
      <c r="J55" s="136"/>
      <c r="AZ55" s="105" t="str">
        <f>B55</f>
        <v>        Závaznost a změna soupisu</v>
      </c>
    </row>
    <row r="57" spans="2:52" ht="12.75">
      <c r="B57" s="136" t="s">
        <v>422</v>
      </c>
      <c r="C57" s="136"/>
      <c r="D57" s="136"/>
      <c r="E57" s="136"/>
      <c r="F57" s="136"/>
      <c r="G57" s="136"/>
      <c r="H57" s="136"/>
      <c r="I57" s="136"/>
      <c r="J57" s="136"/>
      <c r="AZ57" s="105" t="str">
        <f>B57</f>
        <v>        Závaznost soupisu</v>
      </c>
    </row>
    <row r="58" spans="2:52" ht="38.25">
      <c r="B58" s="136" t="s">
        <v>423</v>
      </c>
      <c r="C58" s="136"/>
      <c r="D58" s="136"/>
      <c r="E58" s="136"/>
      <c r="F58" s="136"/>
      <c r="G58" s="136"/>
      <c r="H58" s="136"/>
      <c r="I58" s="136"/>
      <c r="J58" s="136"/>
      <c r="AZ58" s="105" t="str">
        <f>B58</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0" spans="2:52" ht="12.75">
      <c r="B60" s="136" t="s">
        <v>424</v>
      </c>
      <c r="C60" s="136"/>
      <c r="D60" s="136"/>
      <c r="E60" s="136"/>
      <c r="F60" s="136"/>
      <c r="G60" s="136"/>
      <c r="H60" s="136"/>
      <c r="I60" s="136"/>
      <c r="J60" s="136"/>
      <c r="AZ60" s="105" t="str">
        <f>B60</f>
        <v>        Zvláštní podmínky pro stanovení nabídkové ceny</v>
      </c>
    </row>
    <row r="62" spans="2:52" ht="12.75">
      <c r="B62" s="136" t="s">
        <v>425</v>
      </c>
      <c r="C62" s="136"/>
      <c r="D62" s="136"/>
      <c r="E62" s="136"/>
      <c r="F62" s="136"/>
      <c r="G62" s="136"/>
      <c r="H62" s="136"/>
      <c r="I62" s="136"/>
      <c r="J62" s="136"/>
      <c r="AZ62" s="105" t="str">
        <f>B62</f>
        <v>        Přeprava vybouraných hmot, suti a vytěžené zeminy</v>
      </c>
    </row>
    <row r="63" spans="2:52" ht="76.5">
      <c r="B63" s="136" t="s">
        <v>426</v>
      </c>
      <c r="C63" s="136"/>
      <c r="D63" s="136"/>
      <c r="E63" s="136"/>
      <c r="F63" s="136"/>
      <c r="G63" s="136"/>
      <c r="H63" s="136"/>
      <c r="I63" s="136"/>
      <c r="J63" s="136"/>
      <c r="AZ63" s="105" t="str">
        <f>B63</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5" spans="2:52" ht="12.75">
      <c r="B65" s="136" t="s">
        <v>427</v>
      </c>
      <c r="C65" s="136"/>
      <c r="D65" s="136"/>
      <c r="E65" s="136"/>
      <c r="F65" s="136"/>
      <c r="G65" s="136"/>
      <c r="H65" s="136"/>
      <c r="I65" s="136"/>
      <c r="J65" s="136"/>
      <c r="AZ65" s="105" t="str">
        <f>B65</f>
        <v>        Vnitrostaveništní přesun stavebního materiálu</v>
      </c>
    </row>
    <row r="66" spans="2:52" ht="51">
      <c r="B66" s="136" t="s">
        <v>428</v>
      </c>
      <c r="C66" s="136"/>
      <c r="D66" s="136"/>
      <c r="E66" s="136"/>
      <c r="F66" s="136"/>
      <c r="G66" s="136"/>
      <c r="H66" s="136"/>
      <c r="I66" s="136"/>
      <c r="J66" s="136"/>
      <c r="AZ66" s="105" t="str">
        <f>B66</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67" spans="2:52" ht="51">
      <c r="B67" s="136" t="s">
        <v>429</v>
      </c>
      <c r="C67" s="136"/>
      <c r="D67" s="136"/>
      <c r="E67" s="136"/>
      <c r="F67" s="136"/>
      <c r="G67" s="136"/>
      <c r="H67" s="136"/>
      <c r="I67" s="136"/>
      <c r="J67" s="136"/>
      <c r="AZ67" s="105" t="str">
        <f>B67</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69" spans="2:52" ht="12.75">
      <c r="B69" s="136" t="s">
        <v>430</v>
      </c>
      <c r="C69" s="136"/>
      <c r="D69" s="136"/>
      <c r="E69" s="136"/>
      <c r="F69" s="136"/>
      <c r="G69" s="136"/>
      <c r="H69" s="136"/>
      <c r="I69" s="136"/>
      <c r="J69" s="136"/>
      <c r="AZ69" s="105" t="str">
        <f>B69</f>
        <v>        Příplatky za ztížené podmínky prací</v>
      </c>
    </row>
    <row r="70" spans="2:52" ht="25.5">
      <c r="B70" s="136" t="s">
        <v>431</v>
      </c>
      <c r="C70" s="136"/>
      <c r="D70" s="136"/>
      <c r="E70" s="136"/>
      <c r="F70" s="136"/>
      <c r="G70" s="136"/>
      <c r="H70" s="136"/>
      <c r="I70" s="136"/>
      <c r="J70" s="136"/>
      <c r="AZ70" s="105" t="str">
        <f>B70</f>
        <v>Pokud soupis položku příplatku za ztížené podmínky obsahuje, je dodavatel povinen ji ocenit bez ohledu na to, že tento příplatek dodavatel standardně neuplatňuje.</v>
      </c>
    </row>
    <row r="72" spans="2:52" ht="12.75">
      <c r="B72" s="136" t="s">
        <v>432</v>
      </c>
      <c r="C72" s="136"/>
      <c r="D72" s="136"/>
      <c r="E72" s="136"/>
      <c r="F72" s="136"/>
      <c r="G72" s="136"/>
      <c r="H72" s="136"/>
      <c r="I72" s="136"/>
      <c r="J72" s="136"/>
      <c r="AZ72" s="105" t="str">
        <f>B72</f>
        <v>        Vedlejší a ostatní náklady</v>
      </c>
    </row>
    <row r="73" spans="2:52" ht="25.5">
      <c r="B73" s="136" t="s">
        <v>433</v>
      </c>
      <c r="C73" s="136"/>
      <c r="D73" s="136"/>
      <c r="E73" s="136"/>
      <c r="F73" s="136"/>
      <c r="G73" s="136"/>
      <c r="H73" s="136"/>
      <c r="I73" s="136"/>
      <c r="J73" s="136"/>
      <c r="AZ73" s="105" t="str">
        <f>B73</f>
        <v>Tyto náklady jsou popsány v samostatném soupisu stavebních prací, dodávek a služeb s tím, že dodavatel je povinen v rámci těchto nákladů ocenit všechny definované náklady souhrnně pro celou stavbu.</v>
      </c>
    </row>
    <row r="77" spans="2:52" ht="12.75">
      <c r="B77" s="136" t="s">
        <v>434</v>
      </c>
      <c r="C77" s="136"/>
      <c r="D77" s="136"/>
      <c r="E77" s="136"/>
      <c r="F77" s="136"/>
      <c r="G77" s="136"/>
      <c r="H77" s="136"/>
      <c r="I77" s="136"/>
      <c r="J77" s="136"/>
      <c r="AZ77" s="105" t="str">
        <f>B77</f>
        <v>2. SPECIFICKÉ PODMÍNKY PRO ZPRACOVÁNÍ NABÍDKOVÉ CENY</v>
      </c>
    </row>
    <row r="79" spans="2:52" ht="12.75">
      <c r="B79" s="136" t="s">
        <v>435</v>
      </c>
      <c r="C79" s="136"/>
      <c r="D79" s="136"/>
      <c r="E79" s="136"/>
      <c r="F79" s="136"/>
      <c r="G79" s="136"/>
      <c r="H79" s="136"/>
      <c r="I79" s="136"/>
      <c r="J79" s="136"/>
      <c r="AZ79" s="105" t="str">
        <f>B79</f>
        <v>Zde doplní zpracovatel soupisu  případná specifika týkající se konkrétní zakázky.</v>
      </c>
    </row>
    <row r="82" spans="2:52" ht="12.75">
      <c r="B82" s="136" t="s">
        <v>436</v>
      </c>
      <c r="C82" s="136"/>
      <c r="D82" s="136"/>
      <c r="E82" s="136"/>
      <c r="F82" s="136"/>
      <c r="G82" s="136"/>
      <c r="H82" s="136"/>
      <c r="I82" s="136"/>
      <c r="J82" s="136"/>
      <c r="AZ82" s="105" t="str">
        <f>B82</f>
        <v>3. ELEKTRONICKÁ PODOBA SOUPISU</v>
      </c>
    </row>
    <row r="84" spans="2:52" ht="12.75">
      <c r="B84" s="136" t="s">
        <v>437</v>
      </c>
      <c r="C84" s="136"/>
      <c r="D84" s="136"/>
      <c r="E84" s="136"/>
      <c r="F84" s="136"/>
      <c r="G84" s="136"/>
      <c r="H84" s="136"/>
      <c r="I84" s="136"/>
      <c r="J84" s="136"/>
      <c r="AZ84" s="105" t="str">
        <f>B84</f>
        <v>        Elektronická podoba soupisu</v>
      </c>
    </row>
    <row r="85" spans="2:52" ht="25.5">
      <c r="B85" s="136" t="s">
        <v>438</v>
      </c>
      <c r="C85" s="136"/>
      <c r="D85" s="136"/>
      <c r="E85" s="136"/>
      <c r="F85" s="136"/>
      <c r="G85" s="136"/>
      <c r="H85" s="136"/>
      <c r="I85" s="136"/>
      <c r="J85" s="136"/>
      <c r="AZ85" s="105" t="str">
        <f>B85</f>
        <v>V souladu se zákonem jsou předložené soupisy zpracovány i v elektronické podobě.  Elektronickou podobou soupisu stavebních prací, dodávek a služeb je formát MS EXCEL.</v>
      </c>
    </row>
    <row r="86" spans="2:52" ht="12.75">
      <c r="B86" s="136" t="s">
        <v>439</v>
      </c>
      <c r="C86" s="136"/>
      <c r="D86" s="136"/>
      <c r="E86" s="136"/>
      <c r="F86" s="136"/>
      <c r="G86" s="136"/>
      <c r="H86" s="136"/>
      <c r="I86" s="136"/>
      <c r="J86" s="136"/>
      <c r="AZ86" s="105" t="str">
        <f>B86</f>
        <v>Popis formátu soupisu odpovídá svou strukturou vzorovému soupisu volně dostupnému na internetové adrese:</v>
      </c>
    </row>
    <row r="88" spans="2:52" ht="12.75">
      <c r="B88" s="136" t="s">
        <v>440</v>
      </c>
      <c r="C88" s="136"/>
      <c r="D88" s="136"/>
      <c r="E88" s="136"/>
      <c r="F88" s="136"/>
      <c r="G88" s="136"/>
      <c r="H88" s="136"/>
      <c r="I88" s="136"/>
      <c r="J88" s="136"/>
      <c r="AZ88" s="105" t="str">
        <f>B88</f>
        <v>www.stavebnionline.cz/soupis</v>
      </c>
    </row>
    <row r="90" spans="2:52" ht="12.75">
      <c r="B90" s="136" t="s">
        <v>441</v>
      </c>
      <c r="C90" s="136"/>
      <c r="D90" s="136"/>
      <c r="E90" s="136"/>
      <c r="F90" s="136"/>
      <c r="G90" s="136"/>
      <c r="H90" s="136"/>
      <c r="I90" s="136"/>
      <c r="J90" s="136"/>
      <c r="AZ90" s="105" t="str">
        <f>B90</f>
        <v>        Zpracování elektronické podoby soupisu</v>
      </c>
    </row>
    <row r="91" spans="2:52" ht="51">
      <c r="B91" s="136" t="s">
        <v>442</v>
      </c>
      <c r="C91" s="136"/>
      <c r="D91" s="136"/>
      <c r="E91" s="136"/>
      <c r="F91" s="136"/>
      <c r="G91" s="136"/>
      <c r="H91" s="136"/>
      <c r="I91" s="136"/>
      <c r="J91" s="136"/>
      <c r="AZ91" s="105" t="str">
        <f>B91</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3" spans="2:52" ht="12.75">
      <c r="B93" s="136" t="s">
        <v>443</v>
      </c>
      <c r="C93" s="136"/>
      <c r="D93" s="136"/>
      <c r="E93" s="136"/>
      <c r="F93" s="136"/>
      <c r="G93" s="136"/>
      <c r="H93" s="136"/>
      <c r="I93" s="136"/>
      <c r="J93" s="136"/>
      <c r="AZ93" s="105" t="str">
        <f>B93</f>
        <v>        Jiný formát soupisu</v>
      </c>
    </row>
    <row r="94" spans="2:52" ht="38.25">
      <c r="B94" s="136" t="s">
        <v>444</v>
      </c>
      <c r="C94" s="136"/>
      <c r="D94" s="136"/>
      <c r="E94" s="136"/>
      <c r="F94" s="136"/>
      <c r="G94" s="136"/>
      <c r="H94" s="136"/>
      <c r="I94" s="136"/>
      <c r="J94" s="136"/>
      <c r="AZ94" s="105" t="str">
        <f>B94</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96" spans="2:52" ht="12.75">
      <c r="B96" s="136" t="s">
        <v>445</v>
      </c>
      <c r="C96" s="136"/>
      <c r="D96" s="136"/>
      <c r="E96" s="136"/>
      <c r="F96" s="136"/>
      <c r="G96" s="136"/>
      <c r="H96" s="136"/>
      <c r="I96" s="136"/>
      <c r="J96" s="136"/>
      <c r="AZ96" s="105" t="str">
        <f>B96</f>
        <v>        Závěrečné ustanovení</v>
      </c>
    </row>
    <row r="97" spans="2:52" ht="12.75">
      <c r="B97" s="136" t="s">
        <v>446</v>
      </c>
      <c r="C97" s="136"/>
      <c r="D97" s="136"/>
      <c r="E97" s="136"/>
      <c r="F97" s="136"/>
      <c r="G97" s="136"/>
      <c r="H97" s="136"/>
      <c r="I97" s="136"/>
      <c r="J97" s="136"/>
      <c r="AZ97" s="105" t="str">
        <f>B97</f>
        <v>Ostatní podmínky vztahující se ke zpracování nabídkové ceny jsou uvedeny v zadávací dokumentaci.</v>
      </c>
    </row>
  </sheetData>
  <sheetProtection password="88C7" sheet="1"/>
  <mergeCells count="45">
    <mergeCell ref="B41:J41"/>
    <mergeCell ref="B42:J42"/>
    <mergeCell ref="B25:E25"/>
    <mergeCell ref="B27:J27"/>
    <mergeCell ref="B29:J29"/>
    <mergeCell ref="B31:J31"/>
    <mergeCell ref="B32:J32"/>
    <mergeCell ref="B34:J34"/>
    <mergeCell ref="B37:J37"/>
    <mergeCell ref="B38:J38"/>
    <mergeCell ref="B39:J39"/>
    <mergeCell ref="B40:J40"/>
    <mergeCell ref="B60:J60"/>
    <mergeCell ref="B62:J62"/>
    <mergeCell ref="B44:J44"/>
    <mergeCell ref="B46:J46"/>
    <mergeCell ref="B47:J47"/>
    <mergeCell ref="B49:J49"/>
    <mergeCell ref="B50:J50"/>
    <mergeCell ref="B52:J52"/>
    <mergeCell ref="B53:J53"/>
    <mergeCell ref="B55:J55"/>
    <mergeCell ref="B57:J57"/>
    <mergeCell ref="B58:J58"/>
    <mergeCell ref="B82:J82"/>
    <mergeCell ref="B84:J84"/>
    <mergeCell ref="B63:J63"/>
    <mergeCell ref="B65:J65"/>
    <mergeCell ref="B66:J66"/>
    <mergeCell ref="B67:J67"/>
    <mergeCell ref="B69:J69"/>
    <mergeCell ref="B70:J70"/>
    <mergeCell ref="B72:J72"/>
    <mergeCell ref="B73:J73"/>
    <mergeCell ref="B77:J77"/>
    <mergeCell ref="B79:J79"/>
    <mergeCell ref="B94:J94"/>
    <mergeCell ref="B96:J96"/>
    <mergeCell ref="B97:J97"/>
    <mergeCell ref="B85:J85"/>
    <mergeCell ref="B86:J86"/>
    <mergeCell ref="B88:J88"/>
    <mergeCell ref="B90:J90"/>
    <mergeCell ref="B91:J91"/>
    <mergeCell ref="B93:J93"/>
  </mergeCells>
  <printOptions/>
  <pageMargins left="0.3937007874015748" right="0.1968503937007874" top="0.3937007874015748" bottom="0.3937007874015748" header="0" footer="0.1968503937007874"/>
  <pageSetup fitToHeight="9999" fitToWidth="1" horizontalDpi="300" verticalDpi="300" orientation="portrait" paperSize="9" scale="97" r:id="rId1"/>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35" customWidth="1"/>
  </cols>
  <sheetData>
    <row r="1" spans="1:8" ht="13.5" thickTop="1">
      <c r="A1" s="23" t="s">
        <v>343</v>
      </c>
      <c r="B1" s="28" t="str">
        <f>Stavba!CisloStavby</f>
        <v>14/001172</v>
      </c>
      <c r="C1" s="31" t="str">
        <f>Stavba!NazevStavby</f>
        <v>MŠ Vinohrady, Tylova 624, Česká Třebová</v>
      </c>
      <c r="D1" s="31"/>
      <c r="E1" s="31"/>
      <c r="F1" s="31"/>
      <c r="G1" s="24"/>
      <c r="H1" s="33"/>
    </row>
    <row r="2" spans="1:8" ht="13.5" thickBot="1">
      <c r="A2" s="25" t="s">
        <v>370</v>
      </c>
      <c r="B2" s="30"/>
      <c r="C2" s="202"/>
      <c r="D2" s="202"/>
      <c r="E2" s="202"/>
      <c r="F2" s="202"/>
      <c r="G2" s="26" t="s">
        <v>357</v>
      </c>
      <c r="H2" s="34" t="s">
        <v>358</v>
      </c>
    </row>
    <row r="3" ht="13.5" thickTop="1"/>
    <row r="4" spans="1:8" ht="18">
      <c r="A4" s="80" t="s">
        <v>359</v>
      </c>
      <c r="B4" s="80"/>
      <c r="C4" s="80"/>
      <c r="D4" s="80"/>
      <c r="E4" s="80"/>
      <c r="F4" s="80"/>
      <c r="G4" s="80"/>
      <c r="H4" s="80"/>
    </row>
    <row r="6" spans="1:2" ht="15.75">
      <c r="A6" s="32" t="s">
        <v>367</v>
      </c>
      <c r="B6" s="29">
        <f>B2</f>
        <v>0</v>
      </c>
    </row>
    <row r="7" spans="2:7" ht="15.75">
      <c r="B7" s="203">
        <f>C2</f>
        <v>0</v>
      </c>
      <c r="C7" s="204"/>
      <c r="D7" s="204"/>
      <c r="E7" s="204"/>
      <c r="F7" s="204"/>
      <c r="G7" s="204"/>
    </row>
    <row r="9" spans="1:8" s="32" customFormat="1" ht="12.75" customHeight="1">
      <c r="A9" s="32" t="s">
        <v>369</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password="88C7"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J50"/>
    </sheetView>
  </sheetViews>
  <sheetFormatPr defaultColWidth="9.00390625" defaultRowHeight="12.75"/>
  <cols>
    <col min="1" max="1" width="4.25390625" style="54" customWidth="1"/>
    <col min="2" max="2" width="14.375" style="54" customWidth="1"/>
    <col min="3" max="3" width="38.25390625" style="78" customWidth="1"/>
    <col min="4" max="4" width="4.625" style="54" customWidth="1"/>
    <col min="5" max="5" width="10.625" style="54" customWidth="1"/>
    <col min="6" max="6" width="9.875" style="54" customWidth="1"/>
    <col min="7" max="7" width="12.75390625" style="54" customWidth="1"/>
    <col min="8" max="16384" width="9.125" style="54" customWidth="1"/>
  </cols>
  <sheetData>
    <row r="1" spans="1:7" ht="16.5" thickBot="1">
      <c r="A1" s="205" t="s">
        <v>371</v>
      </c>
      <c r="B1" s="205"/>
      <c r="C1" s="206"/>
      <c r="D1" s="205"/>
      <c r="E1" s="205"/>
      <c r="F1" s="205"/>
      <c r="G1" s="205"/>
    </row>
    <row r="2" spans="1:7" ht="13.5" thickTop="1">
      <c r="A2" s="55" t="s">
        <v>372</v>
      </c>
      <c r="B2" s="56"/>
      <c r="C2" s="207"/>
      <c r="D2" s="207"/>
      <c r="E2" s="207"/>
      <c r="F2" s="207"/>
      <c r="G2" s="208"/>
    </row>
    <row r="3" spans="1:7" ht="12.75">
      <c r="A3" s="57" t="s">
        <v>373</v>
      </c>
      <c r="B3" s="58"/>
      <c r="C3" s="209"/>
      <c r="D3" s="209"/>
      <c r="E3" s="209"/>
      <c r="F3" s="209"/>
      <c r="G3" s="210"/>
    </row>
    <row r="4" spans="1:7" ht="13.5" thickBot="1">
      <c r="A4" s="59" t="s">
        <v>374</v>
      </c>
      <c r="B4" s="60"/>
      <c r="C4" s="211"/>
      <c r="D4" s="211"/>
      <c r="E4" s="211"/>
      <c r="F4" s="211"/>
      <c r="G4" s="212"/>
    </row>
    <row r="5" spans="2:4" ht="14.25" thickBot="1" thickTop="1">
      <c r="B5" s="61"/>
      <c r="C5" s="62"/>
      <c r="D5" s="63"/>
    </row>
    <row r="6" spans="1:7" ht="13.5" thickBot="1">
      <c r="A6" s="64" t="s">
        <v>375</v>
      </c>
      <c r="B6" s="65" t="s">
        <v>376</v>
      </c>
      <c r="C6" s="66" t="s">
        <v>377</v>
      </c>
      <c r="D6" s="67" t="s">
        <v>378</v>
      </c>
      <c r="E6" s="68" t="s">
        <v>379</v>
      </c>
      <c r="F6" s="69" t="s">
        <v>380</v>
      </c>
      <c r="G6" s="70" t="s">
        <v>381</v>
      </c>
    </row>
    <row r="7" spans="1:7" ht="14.25" thickBot="1" thickTop="1">
      <c r="A7" s="71"/>
      <c r="B7" s="72"/>
      <c r="C7" s="73"/>
      <c r="D7" s="74"/>
      <c r="E7" s="75"/>
      <c r="F7" s="76"/>
      <c r="G7" s="77"/>
    </row>
  </sheetData>
  <sheetProtection password="88C7"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P50"/>
  <sheetViews>
    <sheetView showGridLines="0" tabSelected="1"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343</v>
      </c>
      <c r="B1" s="28" t="str">
        <f>Stavba!CisloStavby</f>
        <v>14/001172</v>
      </c>
      <c r="C1" s="31" t="str">
        <f>Stavba!NazevStavby</f>
        <v>MŠ Vinohrady, Tylova 624, Česká Třebová</v>
      </c>
      <c r="D1" s="31"/>
      <c r="E1" s="31"/>
      <c r="F1" s="31"/>
      <c r="G1" s="24"/>
      <c r="H1" s="33"/>
    </row>
    <row r="2" spans="1:8" ht="13.5" customHeight="1" thickBot="1">
      <c r="A2" s="25" t="s">
        <v>370</v>
      </c>
      <c r="B2" s="107" t="s">
        <v>398</v>
      </c>
      <c r="C2" s="213" t="s">
        <v>399</v>
      </c>
      <c r="D2" s="202"/>
      <c r="E2" s="202"/>
      <c r="F2" s="202"/>
      <c r="G2" s="26" t="s">
        <v>357</v>
      </c>
      <c r="H2" s="108" t="s">
        <v>400</v>
      </c>
    </row>
    <row r="3" ht="13.5" customHeight="1" thickTop="1">
      <c r="H3" s="35"/>
    </row>
    <row r="4" spans="1:8" ht="18" customHeight="1">
      <c r="A4" s="80" t="s">
        <v>359</v>
      </c>
      <c r="B4" s="80"/>
      <c r="C4" s="80"/>
      <c r="D4" s="80"/>
      <c r="E4" s="80"/>
      <c r="F4" s="80"/>
      <c r="G4" s="80"/>
      <c r="H4" s="80"/>
    </row>
    <row r="5" ht="12.75" customHeight="1">
      <c r="H5" s="35"/>
    </row>
    <row r="6" spans="1:8" ht="15.75" customHeight="1">
      <c r="A6" s="32" t="s">
        <v>367</v>
      </c>
      <c r="B6" s="29" t="str">
        <f>B2</f>
        <v>SO 01</v>
      </c>
      <c r="H6" s="35"/>
    </row>
    <row r="7" spans="2:8" ht="15.75" customHeight="1">
      <c r="B7" s="203" t="str">
        <f>C2</f>
        <v>Snížení energetické náročnosti stavby</v>
      </c>
      <c r="C7" s="204"/>
      <c r="D7" s="204"/>
      <c r="E7" s="204"/>
      <c r="F7" s="204"/>
      <c r="G7" s="204"/>
      <c r="H7" s="35"/>
    </row>
    <row r="8" ht="12.75" customHeight="1">
      <c r="H8" s="35"/>
    </row>
    <row r="9" spans="1:10" ht="12.75" customHeight="1">
      <c r="A9" s="32" t="s">
        <v>369</v>
      </c>
      <c r="B9" s="109" t="s">
        <v>447</v>
      </c>
      <c r="C9" s="109" t="s">
        <v>448</v>
      </c>
      <c r="D9" s="32"/>
      <c r="E9" s="32"/>
      <c r="F9" s="32"/>
      <c r="G9" s="32"/>
      <c r="H9" s="36"/>
      <c r="I9" s="32"/>
      <c r="J9" s="32"/>
    </row>
    <row r="10" spans="1:10" ht="12.75" customHeight="1">
      <c r="A10" s="32"/>
      <c r="B10" s="109" t="s">
        <v>449</v>
      </c>
      <c r="C10" s="109" t="s">
        <v>450</v>
      </c>
      <c r="D10" s="32"/>
      <c r="E10" s="32"/>
      <c r="F10" s="32"/>
      <c r="G10" s="32"/>
      <c r="H10" s="36"/>
      <c r="I10" s="32"/>
      <c r="J10" s="32"/>
    </row>
    <row r="11" spans="1:10" ht="12.75" customHeight="1">
      <c r="A11" s="32"/>
      <c r="B11" s="109" t="s">
        <v>451</v>
      </c>
      <c r="C11" s="109" t="s">
        <v>452</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09" t="s">
        <v>453</v>
      </c>
      <c r="C13" s="109" t="s">
        <v>454</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09" t="s">
        <v>400</v>
      </c>
      <c r="C15" s="109" t="s">
        <v>455</v>
      </c>
      <c r="D15" s="32"/>
      <c r="E15" s="32"/>
      <c r="F15" s="32"/>
      <c r="G15" s="32"/>
      <c r="H15" s="36"/>
      <c r="I15" s="32"/>
      <c r="J15" s="32"/>
    </row>
    <row r="16" spans="1:10" ht="12.75" customHeight="1">
      <c r="A16" s="32"/>
      <c r="B16" s="32"/>
      <c r="C16" s="32"/>
      <c r="D16" s="32"/>
      <c r="E16" s="32"/>
      <c r="F16" s="32"/>
      <c r="G16" s="32"/>
      <c r="H16" s="36"/>
      <c r="I16" s="32"/>
      <c r="J16" s="32"/>
    </row>
    <row r="17" spans="1:10" ht="12.75" customHeight="1">
      <c r="A17" s="32" t="s">
        <v>456</v>
      </c>
      <c r="B17" s="32"/>
      <c r="C17" s="109"/>
      <c r="D17" s="32"/>
      <c r="E17" s="32"/>
      <c r="F17" s="32"/>
      <c r="G17" s="32"/>
      <c r="H17" s="36"/>
      <c r="I17" s="32"/>
      <c r="J17" s="32"/>
    </row>
    <row r="18" spans="1:10" ht="12.75" customHeight="1">
      <c r="A18" s="32"/>
      <c r="B18" s="32"/>
      <c r="C18" s="32"/>
      <c r="D18" s="32"/>
      <c r="E18" s="32"/>
      <c r="F18" s="32"/>
      <c r="G18" s="32"/>
      <c r="H18" s="36"/>
      <c r="I18" s="32"/>
      <c r="J18" s="32"/>
    </row>
    <row r="19" spans="1:10" ht="12.75" customHeight="1" thickBot="1">
      <c r="A19" s="110" t="s">
        <v>457</v>
      </c>
      <c r="B19" s="111"/>
      <c r="C19" s="111"/>
      <c r="D19" s="111"/>
      <c r="E19" s="111"/>
      <c r="F19" s="111"/>
      <c r="G19" s="111"/>
      <c r="H19" s="112"/>
      <c r="I19" s="32"/>
      <c r="J19" s="32"/>
    </row>
    <row r="20" spans="1:10" ht="12.75" customHeight="1">
      <c r="A20" s="118" t="s">
        <v>458</v>
      </c>
      <c r="B20" s="119"/>
      <c r="C20" s="120"/>
      <c r="D20" s="120"/>
      <c r="E20" s="120"/>
      <c r="F20" s="120"/>
      <c r="G20" s="121"/>
      <c r="H20" s="122" t="s">
        <v>459</v>
      </c>
      <c r="I20" s="32"/>
      <c r="J20" s="32"/>
    </row>
    <row r="21" spans="1:16" ht="12.75" customHeight="1">
      <c r="A21" s="116" t="s">
        <v>460</v>
      </c>
      <c r="B21" s="114" t="s">
        <v>461</v>
      </c>
      <c r="C21" s="113"/>
      <c r="D21" s="113"/>
      <c r="E21" s="113"/>
      <c r="F21" s="113"/>
      <c r="G21" s="115"/>
      <c r="H21" s="117">
        <f>'SO 01 01 Pol'!G328</f>
        <v>0</v>
      </c>
      <c r="I21" s="32"/>
      <c r="J21" s="32"/>
      <c r="O21">
        <f>'SO 01 01 Pol'!AN328</f>
        <v>0</v>
      </c>
      <c r="P21">
        <f>'SO 01 01 Pol'!AO328</f>
        <v>0</v>
      </c>
    </row>
    <row r="22" spans="1:16" ht="12.75" customHeight="1">
      <c r="A22" s="116" t="s">
        <v>462</v>
      </c>
      <c r="B22" s="114" t="s">
        <v>463</v>
      </c>
      <c r="C22" s="113"/>
      <c r="D22" s="113"/>
      <c r="E22" s="113"/>
      <c r="F22" s="113"/>
      <c r="G22" s="115"/>
      <c r="H22" s="117">
        <f>'SO 01 02 Pol'!G163</f>
        <v>0</v>
      </c>
      <c r="I22" s="32"/>
      <c r="J22" s="32"/>
      <c r="O22">
        <f>'SO 01 02 Pol'!AN163</f>
        <v>0</v>
      </c>
      <c r="P22">
        <f>'SO 01 02 Pol'!AO163</f>
        <v>0</v>
      </c>
    </row>
    <row r="23" spans="1:16" ht="12.75" customHeight="1">
      <c r="A23" s="116" t="s">
        <v>464</v>
      </c>
      <c r="B23" s="114" t="s">
        <v>465</v>
      </c>
      <c r="C23" s="113"/>
      <c r="D23" s="113"/>
      <c r="E23" s="113"/>
      <c r="F23" s="113"/>
      <c r="G23" s="115"/>
      <c r="H23" s="117">
        <f>'SO 01 03 Pol'!G244</f>
        <v>0</v>
      </c>
      <c r="I23" s="32"/>
      <c r="J23" s="32"/>
      <c r="O23">
        <f>'SO 01 03 Pol'!AN244</f>
        <v>0</v>
      </c>
      <c r="P23">
        <f>'SO 01 03 Pol'!AO244</f>
        <v>0</v>
      </c>
    </row>
    <row r="24" spans="1:16" ht="12.75" customHeight="1">
      <c r="A24" s="116" t="s">
        <v>466</v>
      </c>
      <c r="B24" s="114" t="s">
        <v>467</v>
      </c>
      <c r="C24" s="113"/>
      <c r="D24" s="113"/>
      <c r="E24" s="113"/>
      <c r="F24" s="113"/>
      <c r="G24" s="115"/>
      <c r="H24" s="117">
        <f>'SO 01 04 Pol'!G74</f>
        <v>0</v>
      </c>
      <c r="I24" s="32"/>
      <c r="J24" s="32"/>
      <c r="O24">
        <f>'SO 01 04 Pol'!AN74</f>
        <v>0</v>
      </c>
      <c r="P24">
        <f>'SO 01 04 Pol'!AO74</f>
        <v>0</v>
      </c>
    </row>
    <row r="25" spans="1:16" ht="12.75" customHeight="1">
      <c r="A25" s="116" t="s">
        <v>468</v>
      </c>
      <c r="B25" s="114" t="s">
        <v>469</v>
      </c>
      <c r="C25" s="113"/>
      <c r="D25" s="113"/>
      <c r="E25" s="113"/>
      <c r="F25" s="113"/>
      <c r="G25" s="115"/>
      <c r="H25" s="117">
        <f>'SO 01 05 Pol'!G101</f>
        <v>0</v>
      </c>
      <c r="I25" s="32"/>
      <c r="J25" s="32"/>
      <c r="O25">
        <f>'SO 01 05 Pol'!AN101</f>
        <v>0</v>
      </c>
      <c r="P25">
        <f>'SO 01 05 Pol'!AO101</f>
        <v>0</v>
      </c>
    </row>
    <row r="26" spans="1:10" ht="12.75" customHeight="1" thickBot="1">
      <c r="A26" s="123"/>
      <c r="B26" s="124" t="s">
        <v>470</v>
      </c>
      <c r="C26" s="125"/>
      <c r="D26" s="126" t="str">
        <f>B2</f>
        <v>SO 01</v>
      </c>
      <c r="E26" s="125"/>
      <c r="F26" s="125"/>
      <c r="G26" s="127"/>
      <c r="H26" s="128">
        <f>SUM(H21:H25)</f>
        <v>0</v>
      </c>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88C7"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9966"/>
    <outlinePr summaryBelow="0"/>
  </sheetPr>
  <dimension ref="A1:BH328"/>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10" ht="16.5" thickBot="1">
      <c r="A1" s="205" t="s">
        <v>471</v>
      </c>
      <c r="B1" s="205"/>
      <c r="C1" s="206"/>
      <c r="D1" s="205"/>
      <c r="E1" s="205"/>
      <c r="F1" s="205"/>
      <c r="G1" s="205"/>
      <c r="H1" s="54"/>
      <c r="I1" s="54"/>
      <c r="J1" s="54"/>
    </row>
    <row r="2" spans="1:10" ht="13.5" thickTop="1">
      <c r="A2" s="55" t="s">
        <v>372</v>
      </c>
      <c r="B2" s="56" t="s">
        <v>383</v>
      </c>
      <c r="C2" s="233" t="s">
        <v>384</v>
      </c>
      <c r="D2" s="207"/>
      <c r="E2" s="207"/>
      <c r="F2" s="207"/>
      <c r="G2" s="208"/>
      <c r="H2" s="54"/>
      <c r="I2" s="54"/>
      <c r="J2" s="54"/>
    </row>
    <row r="3" spans="1:10" ht="12.75">
      <c r="A3" s="57" t="s">
        <v>373</v>
      </c>
      <c r="B3" s="58" t="s">
        <v>398</v>
      </c>
      <c r="C3" s="234" t="s">
        <v>399</v>
      </c>
      <c r="D3" s="209"/>
      <c r="E3" s="209"/>
      <c r="F3" s="209"/>
      <c r="G3" s="210"/>
      <c r="H3" s="54"/>
      <c r="I3" s="54"/>
      <c r="J3" s="54"/>
    </row>
    <row r="4" spans="1:10" ht="13.5" thickBot="1">
      <c r="A4" s="129" t="s">
        <v>374</v>
      </c>
      <c r="B4" s="130" t="s">
        <v>460</v>
      </c>
      <c r="C4" s="235" t="s">
        <v>461</v>
      </c>
      <c r="D4" s="236"/>
      <c r="E4" s="236"/>
      <c r="F4" s="236"/>
      <c r="G4" s="237"/>
      <c r="H4" s="54"/>
      <c r="I4" s="54"/>
      <c r="J4" s="54"/>
    </row>
    <row r="5" spans="1:10" ht="14.25" thickBot="1" thickTop="1">
      <c r="A5" s="54"/>
      <c r="B5" s="61"/>
      <c r="C5" s="62"/>
      <c r="D5" s="63"/>
      <c r="E5" s="54"/>
      <c r="F5" s="54"/>
      <c r="G5" s="54"/>
      <c r="H5" s="54"/>
      <c r="I5" s="54"/>
      <c r="J5" s="54"/>
    </row>
    <row r="6" spans="1:10" ht="27" thickBot="1" thickTop="1">
      <c r="A6" s="131" t="s">
        <v>375</v>
      </c>
      <c r="B6" s="134" t="s">
        <v>376</v>
      </c>
      <c r="C6" s="135" t="s">
        <v>377</v>
      </c>
      <c r="D6" s="132" t="s">
        <v>378</v>
      </c>
      <c r="E6" s="133" t="s">
        <v>379</v>
      </c>
      <c r="F6" s="137" t="s">
        <v>380</v>
      </c>
      <c r="G6" s="158" t="s">
        <v>381</v>
      </c>
      <c r="H6" s="159" t="s">
        <v>472</v>
      </c>
      <c r="I6" s="141" t="s">
        <v>473</v>
      </c>
      <c r="J6" s="54"/>
    </row>
    <row r="7" spans="1:10" ht="12.75">
      <c r="A7" s="160"/>
      <c r="B7" s="161" t="s">
        <v>474</v>
      </c>
      <c r="C7" s="238" t="s">
        <v>475</v>
      </c>
      <c r="D7" s="238"/>
      <c r="E7" s="239"/>
      <c r="F7" s="240"/>
      <c r="G7" s="240"/>
      <c r="H7" s="162"/>
      <c r="I7" s="163"/>
      <c r="J7" s="54"/>
    </row>
    <row r="8" spans="1:10" ht="12.75">
      <c r="A8" s="154" t="s">
        <v>476</v>
      </c>
      <c r="B8" s="142" t="s">
        <v>477</v>
      </c>
      <c r="C8" s="176" t="s">
        <v>478</v>
      </c>
      <c r="D8" s="144"/>
      <c r="E8" s="147"/>
      <c r="F8" s="241">
        <f>SUM(G9:G53)</f>
        <v>0</v>
      </c>
      <c r="G8" s="242"/>
      <c r="H8" s="150"/>
      <c r="I8" s="156"/>
      <c r="J8" s="54"/>
    </row>
    <row r="9" spans="1:60" ht="12.75" outlineLevel="1">
      <c r="A9" s="155"/>
      <c r="B9" s="216" t="s">
        <v>479</v>
      </c>
      <c r="C9" s="217"/>
      <c r="D9" s="218"/>
      <c r="E9" s="219"/>
      <c r="F9" s="220"/>
      <c r="G9" s="221"/>
      <c r="H9" s="151"/>
      <c r="I9" s="157"/>
      <c r="J9" s="138"/>
      <c r="K9" s="139">
        <v>1</v>
      </c>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row>
    <row r="10" spans="1:60" ht="12.75" outlineLevel="1">
      <c r="A10" s="155"/>
      <c r="B10" s="222" t="s">
        <v>480</v>
      </c>
      <c r="C10" s="223"/>
      <c r="D10" s="224"/>
      <c r="E10" s="225"/>
      <c r="F10" s="226"/>
      <c r="G10" s="227"/>
      <c r="H10" s="151"/>
      <c r="I10" s="15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row>
    <row r="11" spans="1:60" ht="12.75" outlineLevel="1">
      <c r="A11" s="155"/>
      <c r="B11" s="222" t="s">
        <v>481</v>
      </c>
      <c r="C11" s="223"/>
      <c r="D11" s="224"/>
      <c r="E11" s="225"/>
      <c r="F11" s="226"/>
      <c r="G11" s="227"/>
      <c r="H11" s="151"/>
      <c r="I11" s="157"/>
      <c r="J11" s="138"/>
      <c r="K11" s="139">
        <v>2</v>
      </c>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ht="12.75" outlineLevel="1">
      <c r="A12" s="155">
        <v>1</v>
      </c>
      <c r="B12" s="143" t="s">
        <v>482</v>
      </c>
      <c r="C12" s="178" t="s">
        <v>483</v>
      </c>
      <c r="D12" s="145" t="s">
        <v>484</v>
      </c>
      <c r="E12" s="148">
        <v>85.12</v>
      </c>
      <c r="F12" s="153"/>
      <c r="G12" s="152">
        <f>E12*F12</f>
        <v>0</v>
      </c>
      <c r="H12" s="151" t="s">
        <v>485</v>
      </c>
      <c r="I12" s="157" t="s">
        <v>486</v>
      </c>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v>21</v>
      </c>
      <c r="AN12" s="139"/>
      <c r="AO12" s="139"/>
      <c r="AP12" s="139"/>
      <c r="AQ12" s="139"/>
      <c r="AR12" s="139"/>
      <c r="AS12" s="139"/>
      <c r="AT12" s="139"/>
      <c r="AU12" s="139"/>
      <c r="AV12" s="139"/>
      <c r="AW12" s="139"/>
      <c r="AX12" s="139"/>
      <c r="AY12" s="139"/>
      <c r="AZ12" s="139"/>
      <c r="BA12" s="139"/>
      <c r="BB12" s="139"/>
      <c r="BC12" s="139"/>
      <c r="BD12" s="139"/>
      <c r="BE12" s="139"/>
      <c r="BF12" s="139"/>
      <c r="BG12" s="139"/>
      <c r="BH12" s="139"/>
    </row>
    <row r="13" spans="1:60" ht="12.75" outlineLevel="1">
      <c r="A13" s="155"/>
      <c r="B13" s="143"/>
      <c r="C13" s="179" t="s">
        <v>487</v>
      </c>
      <c r="D13" s="146"/>
      <c r="E13" s="149">
        <v>85.12</v>
      </c>
      <c r="F13" s="152"/>
      <c r="G13" s="152"/>
      <c r="H13" s="151"/>
      <c r="I13" s="157"/>
      <c r="J13" s="138"/>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ht="12.75" outlineLevel="1">
      <c r="A14" s="155"/>
      <c r="B14" s="222" t="s">
        <v>488</v>
      </c>
      <c r="C14" s="223"/>
      <c r="D14" s="224"/>
      <c r="E14" s="225"/>
      <c r="F14" s="226"/>
      <c r="G14" s="227"/>
      <c r="H14" s="151"/>
      <c r="I14" s="157"/>
      <c r="J14" s="138"/>
      <c r="K14" s="139">
        <v>1</v>
      </c>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2.75" outlineLevel="1">
      <c r="A15" s="155"/>
      <c r="B15" s="222" t="s">
        <v>489</v>
      </c>
      <c r="C15" s="223"/>
      <c r="D15" s="224"/>
      <c r="E15" s="225"/>
      <c r="F15" s="226"/>
      <c r="G15" s="227"/>
      <c r="H15" s="151"/>
      <c r="I15" s="157"/>
      <c r="J15" s="138"/>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2.75" outlineLevel="1">
      <c r="A16" s="155">
        <v>2</v>
      </c>
      <c r="B16" s="143" t="s">
        <v>490</v>
      </c>
      <c r="C16" s="178" t="s">
        <v>491</v>
      </c>
      <c r="D16" s="145" t="s">
        <v>492</v>
      </c>
      <c r="E16" s="148">
        <v>39.907</v>
      </c>
      <c r="F16" s="153"/>
      <c r="G16" s="152">
        <f>E16*F16</f>
        <v>0</v>
      </c>
      <c r="H16" s="151" t="s">
        <v>493</v>
      </c>
      <c r="I16" s="157" t="s">
        <v>486</v>
      </c>
      <c r="J16" s="138"/>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v>21</v>
      </c>
      <c r="AN16" s="139"/>
      <c r="AO16" s="139"/>
      <c r="AP16" s="139"/>
      <c r="AQ16" s="139"/>
      <c r="AR16" s="139"/>
      <c r="AS16" s="139"/>
      <c r="AT16" s="139"/>
      <c r="AU16" s="139"/>
      <c r="AV16" s="139"/>
      <c r="AW16" s="139"/>
      <c r="AX16" s="139"/>
      <c r="AY16" s="139"/>
      <c r="AZ16" s="139"/>
      <c r="BA16" s="139"/>
      <c r="BB16" s="139"/>
      <c r="BC16" s="139"/>
      <c r="BD16" s="139"/>
      <c r="BE16" s="139"/>
      <c r="BF16" s="139"/>
      <c r="BG16" s="139"/>
      <c r="BH16" s="139"/>
    </row>
    <row r="17" spans="1:60" ht="12.75" outlineLevel="1">
      <c r="A17" s="155"/>
      <c r="B17" s="143"/>
      <c r="C17" s="179" t="s">
        <v>494</v>
      </c>
      <c r="D17" s="146"/>
      <c r="E17" s="149">
        <v>21.28</v>
      </c>
      <c r="F17" s="152"/>
      <c r="G17" s="152"/>
      <c r="H17" s="151"/>
      <c r="I17" s="157"/>
      <c r="J17" s="138"/>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row>
    <row r="18" spans="1:60" ht="12.75" outlineLevel="1">
      <c r="A18" s="155"/>
      <c r="B18" s="143"/>
      <c r="C18" s="179" t="s">
        <v>495</v>
      </c>
      <c r="D18" s="146"/>
      <c r="E18" s="149">
        <v>18.627</v>
      </c>
      <c r="F18" s="152"/>
      <c r="G18" s="152"/>
      <c r="H18" s="151"/>
      <c r="I18" s="157"/>
      <c r="J18" s="138"/>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ht="12.75" outlineLevel="1">
      <c r="A19" s="155"/>
      <c r="B19" s="222" t="s">
        <v>496</v>
      </c>
      <c r="C19" s="223"/>
      <c r="D19" s="224"/>
      <c r="E19" s="225"/>
      <c r="F19" s="226"/>
      <c r="G19" s="227"/>
      <c r="H19" s="151"/>
      <c r="I19" s="157"/>
      <c r="J19" s="138"/>
      <c r="K19" s="139">
        <v>1</v>
      </c>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row>
    <row r="20" spans="1:60" ht="12.75" outlineLevel="1">
      <c r="A20" s="155"/>
      <c r="B20" s="222" t="s">
        <v>497</v>
      </c>
      <c r="C20" s="223"/>
      <c r="D20" s="224"/>
      <c r="E20" s="225"/>
      <c r="F20" s="226"/>
      <c r="G20" s="227"/>
      <c r="H20" s="151"/>
      <c r="I20" s="157"/>
      <c r="J20" s="138"/>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row>
    <row r="21" spans="1:60" ht="12.75" outlineLevel="1">
      <c r="A21" s="155">
        <v>3</v>
      </c>
      <c r="B21" s="143" t="s">
        <v>498</v>
      </c>
      <c r="C21" s="178" t="s">
        <v>499</v>
      </c>
      <c r="D21" s="145" t="s">
        <v>492</v>
      </c>
      <c r="E21" s="148">
        <v>25.5707</v>
      </c>
      <c r="F21" s="153"/>
      <c r="G21" s="152">
        <f>E21*F21</f>
        <v>0</v>
      </c>
      <c r="H21" s="151" t="s">
        <v>493</v>
      </c>
      <c r="I21" s="157" t="s">
        <v>486</v>
      </c>
      <c r="J21" s="138"/>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v>21</v>
      </c>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0" ht="12.75" outlineLevel="1">
      <c r="A22" s="155"/>
      <c r="B22" s="143"/>
      <c r="C22" s="179" t="s">
        <v>500</v>
      </c>
      <c r="D22" s="146"/>
      <c r="E22" s="149">
        <v>8.0976</v>
      </c>
      <c r="F22" s="152"/>
      <c r="G22" s="152"/>
      <c r="H22" s="151"/>
      <c r="I22" s="157"/>
      <c r="J22" s="138"/>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12.75" outlineLevel="1">
      <c r="A23" s="155"/>
      <c r="B23" s="143"/>
      <c r="C23" s="179" t="s">
        <v>501</v>
      </c>
      <c r="D23" s="146"/>
      <c r="E23" s="149">
        <v>15.7435</v>
      </c>
      <c r="F23" s="152"/>
      <c r="G23" s="152"/>
      <c r="H23" s="151"/>
      <c r="I23" s="157"/>
      <c r="J23" s="138"/>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1:60" ht="12.75" outlineLevel="1">
      <c r="A24" s="155"/>
      <c r="B24" s="143"/>
      <c r="C24" s="179" t="s">
        <v>502</v>
      </c>
      <c r="D24" s="146"/>
      <c r="E24" s="149">
        <v>1.7296</v>
      </c>
      <c r="F24" s="152"/>
      <c r="G24" s="152"/>
      <c r="H24" s="151"/>
      <c r="I24" s="157"/>
      <c r="J24" s="138"/>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12.75" outlineLevel="1">
      <c r="A25" s="155">
        <v>4</v>
      </c>
      <c r="B25" s="143" t="s">
        <v>503</v>
      </c>
      <c r="C25" s="178" t="s">
        <v>504</v>
      </c>
      <c r="D25" s="145" t="s">
        <v>492</v>
      </c>
      <c r="E25" s="148">
        <v>25.5707</v>
      </c>
      <c r="F25" s="153"/>
      <c r="G25" s="152">
        <f>E25*F25</f>
        <v>0</v>
      </c>
      <c r="H25" s="151" t="s">
        <v>493</v>
      </c>
      <c r="I25" s="157" t="s">
        <v>486</v>
      </c>
      <c r="J25" s="138"/>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v>21</v>
      </c>
      <c r="AN25" s="139"/>
      <c r="AO25" s="139"/>
      <c r="AP25" s="139"/>
      <c r="AQ25" s="139"/>
      <c r="AR25" s="139"/>
      <c r="AS25" s="139"/>
      <c r="AT25" s="139"/>
      <c r="AU25" s="139"/>
      <c r="AV25" s="139"/>
      <c r="AW25" s="139"/>
      <c r="AX25" s="139"/>
      <c r="AY25" s="139"/>
      <c r="AZ25" s="139"/>
      <c r="BA25" s="139"/>
      <c r="BB25" s="139"/>
      <c r="BC25" s="139"/>
      <c r="BD25" s="139"/>
      <c r="BE25" s="139"/>
      <c r="BF25" s="139"/>
      <c r="BG25" s="139"/>
      <c r="BH25" s="139"/>
    </row>
    <row r="26" spans="1:60" ht="12.75" outlineLevel="1">
      <c r="A26" s="155"/>
      <c r="B26" s="143"/>
      <c r="C26" s="179" t="s">
        <v>500</v>
      </c>
      <c r="D26" s="146"/>
      <c r="E26" s="149">
        <v>8.0976</v>
      </c>
      <c r="F26" s="152"/>
      <c r="G26" s="152"/>
      <c r="H26" s="151"/>
      <c r="I26" s="157"/>
      <c r="J26" s="138"/>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ht="12.75" outlineLevel="1">
      <c r="A27" s="155"/>
      <c r="B27" s="143"/>
      <c r="C27" s="179" t="s">
        <v>501</v>
      </c>
      <c r="D27" s="146"/>
      <c r="E27" s="149">
        <v>15.7435</v>
      </c>
      <c r="F27" s="152"/>
      <c r="G27" s="152"/>
      <c r="H27" s="151"/>
      <c r="I27" s="157"/>
      <c r="J27" s="138"/>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ht="12.75" outlineLevel="1">
      <c r="A28" s="155"/>
      <c r="B28" s="143"/>
      <c r="C28" s="179" t="s">
        <v>502</v>
      </c>
      <c r="D28" s="146"/>
      <c r="E28" s="149">
        <v>1.7296</v>
      </c>
      <c r="F28" s="152"/>
      <c r="G28" s="152"/>
      <c r="H28" s="151"/>
      <c r="I28" s="157"/>
      <c r="J28" s="138"/>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ht="12.75" outlineLevel="1">
      <c r="A29" s="155"/>
      <c r="B29" s="222" t="s">
        <v>505</v>
      </c>
      <c r="C29" s="223"/>
      <c r="D29" s="224"/>
      <c r="E29" s="225"/>
      <c r="F29" s="226"/>
      <c r="G29" s="227"/>
      <c r="H29" s="151"/>
      <c r="I29" s="157"/>
      <c r="J29" s="138"/>
      <c r="K29" s="139">
        <v>2</v>
      </c>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0" ht="12.75" outlineLevel="1">
      <c r="A30" s="155">
        <v>5</v>
      </c>
      <c r="B30" s="143" t="s">
        <v>506</v>
      </c>
      <c r="C30" s="178" t="s">
        <v>507</v>
      </c>
      <c r="D30" s="145" t="s">
        <v>492</v>
      </c>
      <c r="E30" s="148">
        <v>511.414</v>
      </c>
      <c r="F30" s="153"/>
      <c r="G30" s="152">
        <f>E30*F30</f>
        <v>0</v>
      </c>
      <c r="H30" s="151" t="s">
        <v>493</v>
      </c>
      <c r="I30" s="157" t="s">
        <v>486</v>
      </c>
      <c r="J30" s="138"/>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v>21</v>
      </c>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2.75" outlineLevel="1">
      <c r="A31" s="155"/>
      <c r="B31" s="143"/>
      <c r="C31" s="179" t="s">
        <v>508</v>
      </c>
      <c r="D31" s="146"/>
      <c r="E31" s="149">
        <v>161.952</v>
      </c>
      <c r="F31" s="152"/>
      <c r="G31" s="152"/>
      <c r="H31" s="151"/>
      <c r="I31" s="157"/>
      <c r="J31" s="138"/>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0" ht="12.75" outlineLevel="1">
      <c r="A32" s="155"/>
      <c r="B32" s="143"/>
      <c r="C32" s="179" t="s">
        <v>509</v>
      </c>
      <c r="D32" s="146"/>
      <c r="E32" s="149">
        <v>314.87</v>
      </c>
      <c r="F32" s="152"/>
      <c r="G32" s="152"/>
      <c r="H32" s="151"/>
      <c r="I32" s="157"/>
      <c r="J32" s="138"/>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ht="12.75" outlineLevel="1">
      <c r="A33" s="155"/>
      <c r="B33" s="143"/>
      <c r="C33" s="179" t="s">
        <v>510</v>
      </c>
      <c r="D33" s="146"/>
      <c r="E33" s="149">
        <v>34.592</v>
      </c>
      <c r="F33" s="152"/>
      <c r="G33" s="152"/>
      <c r="H33" s="151"/>
      <c r="I33" s="157"/>
      <c r="J33" s="138"/>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12.75" outlineLevel="1">
      <c r="A34" s="155"/>
      <c r="B34" s="222" t="s">
        <v>511</v>
      </c>
      <c r="C34" s="223"/>
      <c r="D34" s="224"/>
      <c r="E34" s="225"/>
      <c r="F34" s="226"/>
      <c r="G34" s="227"/>
      <c r="H34" s="151"/>
      <c r="I34" s="157"/>
      <c r="J34" s="138"/>
      <c r="K34" s="139">
        <v>1</v>
      </c>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ht="12.75" outlineLevel="1">
      <c r="A35" s="155"/>
      <c r="B35" s="222" t="s">
        <v>512</v>
      </c>
      <c r="C35" s="223"/>
      <c r="D35" s="224"/>
      <c r="E35" s="225"/>
      <c r="F35" s="226"/>
      <c r="G35" s="227"/>
      <c r="H35" s="151"/>
      <c r="I35" s="157"/>
      <c r="J35" s="138"/>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ht="12.75" outlineLevel="1">
      <c r="A36" s="155">
        <v>6</v>
      </c>
      <c r="B36" s="143" t="s">
        <v>513</v>
      </c>
      <c r="C36" s="178" t="s">
        <v>514</v>
      </c>
      <c r="D36" s="145" t="s">
        <v>492</v>
      </c>
      <c r="E36" s="148">
        <v>14.3363</v>
      </c>
      <c r="F36" s="153"/>
      <c r="G36" s="152">
        <f>E36*F36</f>
        <v>0</v>
      </c>
      <c r="H36" s="151" t="s">
        <v>493</v>
      </c>
      <c r="I36" s="157" t="s">
        <v>486</v>
      </c>
      <c r="J36" s="138"/>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v>21</v>
      </c>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ht="12.75" outlineLevel="1">
      <c r="A37" s="155"/>
      <c r="B37" s="143"/>
      <c r="C37" s="228" t="s">
        <v>515</v>
      </c>
      <c r="D37" s="229"/>
      <c r="E37" s="230"/>
      <c r="F37" s="231"/>
      <c r="G37" s="232"/>
      <c r="H37" s="151"/>
      <c r="I37" s="157"/>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40" t="str">
        <f>C37</f>
        <v>včetně strojního přemístění materiálu pro zásyp ze vzdálenosti do 10 m od okraje zásypu</v>
      </c>
      <c r="BB37" s="139"/>
      <c r="BC37" s="139"/>
      <c r="BD37" s="139"/>
      <c r="BE37" s="139"/>
      <c r="BF37" s="139"/>
      <c r="BG37" s="139"/>
      <c r="BH37" s="139"/>
    </row>
    <row r="38" spans="1:60" ht="12.75" outlineLevel="1">
      <c r="A38" s="155"/>
      <c r="B38" s="143"/>
      <c r="C38" s="179" t="s">
        <v>516</v>
      </c>
      <c r="D38" s="146"/>
      <c r="E38" s="149">
        <v>21.28</v>
      </c>
      <c r="F38" s="152"/>
      <c r="G38" s="152"/>
      <c r="H38" s="151"/>
      <c r="I38" s="157"/>
      <c r="J38" s="138"/>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ht="12.75" outlineLevel="1">
      <c r="A39" s="155"/>
      <c r="B39" s="143"/>
      <c r="C39" s="179" t="s">
        <v>517</v>
      </c>
      <c r="D39" s="146"/>
      <c r="E39" s="149">
        <v>18.627</v>
      </c>
      <c r="F39" s="152"/>
      <c r="G39" s="152"/>
      <c r="H39" s="151"/>
      <c r="I39" s="157"/>
      <c r="J39" s="138"/>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ht="12.75" outlineLevel="1">
      <c r="A40" s="155"/>
      <c r="B40" s="143"/>
      <c r="C40" s="179" t="s">
        <v>518</v>
      </c>
      <c r="D40" s="146"/>
      <c r="E40" s="149">
        <v>-8.0976</v>
      </c>
      <c r="F40" s="152"/>
      <c r="G40" s="152"/>
      <c r="H40" s="151"/>
      <c r="I40" s="157"/>
      <c r="J40" s="138"/>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row>
    <row r="41" spans="1:60" ht="12.75" outlineLevel="1">
      <c r="A41" s="155"/>
      <c r="B41" s="143"/>
      <c r="C41" s="179" t="s">
        <v>519</v>
      </c>
      <c r="D41" s="146"/>
      <c r="E41" s="149">
        <v>-15.7435</v>
      </c>
      <c r="F41" s="152"/>
      <c r="G41" s="152"/>
      <c r="H41" s="151"/>
      <c r="I41" s="157"/>
      <c r="J41" s="138"/>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row>
    <row r="42" spans="1:60" ht="12.75" outlineLevel="1">
      <c r="A42" s="155"/>
      <c r="B42" s="143"/>
      <c r="C42" s="179" t="s">
        <v>520</v>
      </c>
      <c r="D42" s="146"/>
      <c r="E42" s="149">
        <v>-1.7296</v>
      </c>
      <c r="F42" s="152"/>
      <c r="G42" s="152"/>
      <c r="H42" s="151"/>
      <c r="I42" s="157"/>
      <c r="J42" s="138"/>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row>
    <row r="43" spans="1:60" ht="12.75" outlineLevel="1">
      <c r="A43" s="155"/>
      <c r="B43" s="222" t="s">
        <v>521</v>
      </c>
      <c r="C43" s="223"/>
      <c r="D43" s="224"/>
      <c r="E43" s="225"/>
      <c r="F43" s="226"/>
      <c r="G43" s="227"/>
      <c r="H43" s="151"/>
      <c r="I43" s="157"/>
      <c r="J43" s="138"/>
      <c r="K43" s="139">
        <v>1</v>
      </c>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row>
    <row r="44" spans="1:60" ht="12.75" outlineLevel="1">
      <c r="A44" s="155"/>
      <c r="B44" s="222" t="s">
        <v>522</v>
      </c>
      <c r="C44" s="223"/>
      <c r="D44" s="224"/>
      <c r="E44" s="225"/>
      <c r="F44" s="226"/>
      <c r="G44" s="227"/>
      <c r="H44" s="151"/>
      <c r="I44" s="157"/>
      <c r="J44" s="138"/>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row>
    <row r="45" spans="1:60" ht="12.75" outlineLevel="1">
      <c r="A45" s="155">
        <v>7</v>
      </c>
      <c r="B45" s="143" t="s">
        <v>523</v>
      </c>
      <c r="C45" s="178" t="s">
        <v>524</v>
      </c>
      <c r="D45" s="145" t="s">
        <v>484</v>
      </c>
      <c r="E45" s="148">
        <v>56.378</v>
      </c>
      <c r="F45" s="153"/>
      <c r="G45" s="152">
        <f>E45*F45</f>
        <v>0</v>
      </c>
      <c r="H45" s="151" t="s">
        <v>493</v>
      </c>
      <c r="I45" s="157" t="s">
        <v>486</v>
      </c>
      <c r="J45" s="138"/>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v>21</v>
      </c>
      <c r="AN45" s="139"/>
      <c r="AO45" s="139"/>
      <c r="AP45" s="139"/>
      <c r="AQ45" s="139"/>
      <c r="AR45" s="139"/>
      <c r="AS45" s="139"/>
      <c r="AT45" s="139"/>
      <c r="AU45" s="139"/>
      <c r="AV45" s="139"/>
      <c r="AW45" s="139"/>
      <c r="AX45" s="139"/>
      <c r="AY45" s="139"/>
      <c r="AZ45" s="139"/>
      <c r="BA45" s="139"/>
      <c r="BB45" s="139"/>
      <c r="BC45" s="139"/>
      <c r="BD45" s="139"/>
      <c r="BE45" s="139"/>
      <c r="BF45" s="139"/>
      <c r="BG45" s="139"/>
      <c r="BH45" s="139"/>
    </row>
    <row r="46" spans="1:60" ht="12.75" outlineLevel="1">
      <c r="A46" s="155"/>
      <c r="B46" s="143"/>
      <c r="C46" s="179" t="s">
        <v>494</v>
      </c>
      <c r="D46" s="146"/>
      <c r="E46" s="149">
        <v>21.28</v>
      </c>
      <c r="F46" s="152"/>
      <c r="G46" s="152"/>
      <c r="H46" s="151"/>
      <c r="I46" s="157"/>
      <c r="J46" s="138"/>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row>
    <row r="47" spans="1:60" ht="12.75" outlineLevel="1">
      <c r="A47" s="155"/>
      <c r="B47" s="143"/>
      <c r="C47" s="179" t="s">
        <v>525</v>
      </c>
      <c r="D47" s="146"/>
      <c r="E47" s="149">
        <v>62.09</v>
      </c>
      <c r="F47" s="152"/>
      <c r="G47" s="152"/>
      <c r="H47" s="151"/>
      <c r="I47" s="157"/>
      <c r="J47" s="138"/>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row>
    <row r="48" spans="1:60" ht="12.75" outlineLevel="1">
      <c r="A48" s="155"/>
      <c r="B48" s="143"/>
      <c r="C48" s="179" t="s">
        <v>526</v>
      </c>
      <c r="D48" s="146"/>
      <c r="E48" s="149">
        <v>-26.992</v>
      </c>
      <c r="F48" s="152"/>
      <c r="G48" s="152"/>
      <c r="H48" s="151"/>
      <c r="I48" s="157"/>
      <c r="J48" s="138"/>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row>
    <row r="49" spans="1:60" ht="12.75" outlineLevel="1">
      <c r="A49" s="155"/>
      <c r="B49" s="222" t="s">
        <v>527</v>
      </c>
      <c r="C49" s="223"/>
      <c r="D49" s="224"/>
      <c r="E49" s="225"/>
      <c r="F49" s="226"/>
      <c r="G49" s="227"/>
      <c r="H49" s="151"/>
      <c r="I49" s="157"/>
      <c r="J49" s="138"/>
      <c r="K49" s="139">
        <v>1</v>
      </c>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row>
    <row r="50" spans="1:60" ht="12.75" outlineLevel="1">
      <c r="A50" s="155">
        <v>8</v>
      </c>
      <c r="B50" s="143" t="s">
        <v>528</v>
      </c>
      <c r="C50" s="178" t="s">
        <v>529</v>
      </c>
      <c r="D50" s="145" t="s">
        <v>492</v>
      </c>
      <c r="E50" s="148">
        <v>25.5707</v>
      </c>
      <c r="F50" s="153"/>
      <c r="G50" s="152">
        <f>E50*F50</f>
        <v>0</v>
      </c>
      <c r="H50" s="151" t="s">
        <v>493</v>
      </c>
      <c r="I50" s="157" t="s">
        <v>486</v>
      </c>
      <c r="J50" s="138"/>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v>21</v>
      </c>
      <c r="AN50" s="139"/>
      <c r="AO50" s="139"/>
      <c r="AP50" s="139"/>
      <c r="AQ50" s="139"/>
      <c r="AR50" s="139"/>
      <c r="AS50" s="139"/>
      <c r="AT50" s="139"/>
      <c r="AU50" s="139"/>
      <c r="AV50" s="139"/>
      <c r="AW50" s="139"/>
      <c r="AX50" s="139"/>
      <c r="AY50" s="139"/>
      <c r="AZ50" s="139"/>
      <c r="BA50" s="139"/>
      <c r="BB50" s="139"/>
      <c r="BC50" s="139"/>
      <c r="BD50" s="139"/>
      <c r="BE50" s="139"/>
      <c r="BF50" s="139"/>
      <c r="BG50" s="139"/>
      <c r="BH50" s="139"/>
    </row>
    <row r="51" spans="1:60" ht="12.75" outlineLevel="1">
      <c r="A51" s="155"/>
      <c r="B51" s="143"/>
      <c r="C51" s="179" t="s">
        <v>500</v>
      </c>
      <c r="D51" s="146"/>
      <c r="E51" s="149">
        <v>8.0976</v>
      </c>
      <c r="F51" s="152"/>
      <c r="G51" s="152"/>
      <c r="H51" s="151"/>
      <c r="I51" s="157"/>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row>
    <row r="52" spans="1:60" ht="12.75" outlineLevel="1">
      <c r="A52" s="155"/>
      <c r="B52" s="143"/>
      <c r="C52" s="179" t="s">
        <v>501</v>
      </c>
      <c r="D52" s="146"/>
      <c r="E52" s="149">
        <v>15.7435</v>
      </c>
      <c r="F52" s="152"/>
      <c r="G52" s="152"/>
      <c r="H52" s="151"/>
      <c r="I52" s="157"/>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row>
    <row r="53" spans="1:60" ht="12.75" outlineLevel="1">
      <c r="A53" s="155"/>
      <c r="B53" s="143"/>
      <c r="C53" s="179" t="s">
        <v>502</v>
      </c>
      <c r="D53" s="146"/>
      <c r="E53" s="149">
        <v>1.7296</v>
      </c>
      <c r="F53" s="152"/>
      <c r="G53" s="152"/>
      <c r="H53" s="151"/>
      <c r="I53" s="157"/>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row>
    <row r="54" spans="1:9" ht="12.75">
      <c r="A54" s="154" t="s">
        <v>476</v>
      </c>
      <c r="B54" s="142" t="s">
        <v>530</v>
      </c>
      <c r="C54" s="176" t="s">
        <v>531</v>
      </c>
      <c r="D54" s="144"/>
      <c r="E54" s="147"/>
      <c r="F54" s="214">
        <f>SUM(G55:G78)</f>
        <v>0</v>
      </c>
      <c r="G54" s="215"/>
      <c r="H54" s="150"/>
      <c r="I54" s="156"/>
    </row>
    <row r="55" spans="1:60" ht="12.75" outlineLevel="1">
      <c r="A55" s="155"/>
      <c r="B55" s="216" t="s">
        <v>532</v>
      </c>
      <c r="C55" s="217"/>
      <c r="D55" s="218"/>
      <c r="E55" s="219"/>
      <c r="F55" s="220"/>
      <c r="G55" s="221"/>
      <c r="H55" s="151"/>
      <c r="I55" s="157"/>
      <c r="J55" s="139"/>
      <c r="K55" s="139">
        <v>1</v>
      </c>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row>
    <row r="56" spans="1:60" ht="12.75" outlineLevel="1">
      <c r="A56" s="155">
        <v>9</v>
      </c>
      <c r="B56" s="143" t="s">
        <v>533</v>
      </c>
      <c r="C56" s="178" t="s">
        <v>534</v>
      </c>
      <c r="D56" s="145" t="s">
        <v>484</v>
      </c>
      <c r="E56" s="148">
        <v>104.63</v>
      </c>
      <c r="F56" s="153"/>
      <c r="G56" s="152">
        <f>E56*F56</f>
        <v>0</v>
      </c>
      <c r="H56" s="151" t="s">
        <v>535</v>
      </c>
      <c r="I56" s="157" t="s">
        <v>486</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v>21</v>
      </c>
      <c r="AN56" s="139"/>
      <c r="AO56" s="139"/>
      <c r="AP56" s="139"/>
      <c r="AQ56" s="139"/>
      <c r="AR56" s="139"/>
      <c r="AS56" s="139"/>
      <c r="AT56" s="139"/>
      <c r="AU56" s="139"/>
      <c r="AV56" s="139"/>
      <c r="AW56" s="139"/>
      <c r="AX56" s="139"/>
      <c r="AY56" s="139"/>
      <c r="AZ56" s="139"/>
      <c r="BA56" s="139"/>
      <c r="BB56" s="139"/>
      <c r="BC56" s="139"/>
      <c r="BD56" s="139"/>
      <c r="BE56" s="139"/>
      <c r="BF56" s="139"/>
      <c r="BG56" s="139"/>
      <c r="BH56" s="139"/>
    </row>
    <row r="57" spans="1:60" ht="12.75" outlineLevel="1">
      <c r="A57" s="155"/>
      <c r="B57" s="143"/>
      <c r="C57" s="179" t="s">
        <v>536</v>
      </c>
      <c r="D57" s="146"/>
      <c r="E57" s="149">
        <v>68.45</v>
      </c>
      <c r="F57" s="152"/>
      <c r="G57" s="152"/>
      <c r="H57" s="151"/>
      <c r="I57" s="157"/>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row>
    <row r="58" spans="1:60" ht="12.75" outlineLevel="1">
      <c r="A58" s="155"/>
      <c r="B58" s="143"/>
      <c r="C58" s="179" t="s">
        <v>537</v>
      </c>
      <c r="D58" s="146"/>
      <c r="E58" s="149">
        <v>36.18</v>
      </c>
      <c r="F58" s="152"/>
      <c r="G58" s="152"/>
      <c r="H58" s="151"/>
      <c r="I58" s="157"/>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row>
    <row r="59" spans="1:60" ht="12.75" outlineLevel="1">
      <c r="A59" s="155"/>
      <c r="B59" s="222" t="s">
        <v>538</v>
      </c>
      <c r="C59" s="223"/>
      <c r="D59" s="224"/>
      <c r="E59" s="225"/>
      <c r="F59" s="226"/>
      <c r="G59" s="227"/>
      <c r="H59" s="151"/>
      <c r="I59" s="157"/>
      <c r="J59" s="139"/>
      <c r="K59" s="139">
        <v>1</v>
      </c>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row>
    <row r="60" spans="1:60" ht="12.75" outlineLevel="1">
      <c r="A60" s="155">
        <v>10</v>
      </c>
      <c r="B60" s="143" t="s">
        <v>539</v>
      </c>
      <c r="C60" s="178" t="s">
        <v>540</v>
      </c>
      <c r="D60" s="145" t="s">
        <v>484</v>
      </c>
      <c r="E60" s="148">
        <v>68.45</v>
      </c>
      <c r="F60" s="153"/>
      <c r="G60" s="152">
        <f>E60*F60</f>
        <v>0</v>
      </c>
      <c r="H60" s="151" t="s">
        <v>541</v>
      </c>
      <c r="I60" s="157" t="s">
        <v>486</v>
      </c>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v>21</v>
      </c>
      <c r="AN60" s="139"/>
      <c r="AO60" s="139"/>
      <c r="AP60" s="139"/>
      <c r="AQ60" s="139"/>
      <c r="AR60" s="139"/>
      <c r="AS60" s="139"/>
      <c r="AT60" s="139"/>
      <c r="AU60" s="139"/>
      <c r="AV60" s="139"/>
      <c r="AW60" s="139"/>
      <c r="AX60" s="139"/>
      <c r="AY60" s="139"/>
      <c r="AZ60" s="139"/>
      <c r="BA60" s="139"/>
      <c r="BB60" s="139"/>
      <c r="BC60" s="139"/>
      <c r="BD60" s="139"/>
      <c r="BE60" s="139"/>
      <c r="BF60" s="139"/>
      <c r="BG60" s="139"/>
      <c r="BH60" s="139"/>
    </row>
    <row r="61" spans="1:60" ht="12.75" outlineLevel="1">
      <c r="A61" s="155"/>
      <c r="B61" s="143"/>
      <c r="C61" s="179" t="s">
        <v>536</v>
      </c>
      <c r="D61" s="146"/>
      <c r="E61" s="149">
        <v>68.45</v>
      </c>
      <c r="F61" s="152"/>
      <c r="G61" s="152"/>
      <c r="H61" s="151"/>
      <c r="I61" s="157"/>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row>
    <row r="62" spans="1:60" ht="12.75" outlineLevel="1">
      <c r="A62" s="155"/>
      <c r="B62" s="222" t="s">
        <v>542</v>
      </c>
      <c r="C62" s="223"/>
      <c r="D62" s="224"/>
      <c r="E62" s="225"/>
      <c r="F62" s="226"/>
      <c r="G62" s="227"/>
      <c r="H62" s="151"/>
      <c r="I62" s="157"/>
      <c r="J62" s="139"/>
      <c r="K62" s="139">
        <v>1</v>
      </c>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row>
    <row r="63" spans="1:60" ht="12.75" outlineLevel="1">
      <c r="A63" s="155"/>
      <c r="B63" s="222" t="s">
        <v>543</v>
      </c>
      <c r="C63" s="223"/>
      <c r="D63" s="224"/>
      <c r="E63" s="225"/>
      <c r="F63" s="226"/>
      <c r="G63" s="227"/>
      <c r="H63" s="151"/>
      <c r="I63" s="157"/>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40" t="str">
        <f>B63</f>
        <v>komunikací pro pěší do velikosti dlaždic 0,25 m2 s provedením lože tl. do 3 cm, s vyplněním spár a se smetením přebytečného materiálu na vzdálenost do 3 m</v>
      </c>
      <c r="BA63" s="139"/>
      <c r="BB63" s="139"/>
      <c r="BC63" s="139"/>
      <c r="BD63" s="139"/>
      <c r="BE63" s="139"/>
      <c r="BF63" s="139"/>
      <c r="BG63" s="139"/>
      <c r="BH63" s="139"/>
    </row>
    <row r="64" spans="1:60" ht="12.75" outlineLevel="1">
      <c r="A64" s="155">
        <v>11</v>
      </c>
      <c r="B64" s="143" t="s">
        <v>544</v>
      </c>
      <c r="C64" s="178" t="s">
        <v>545</v>
      </c>
      <c r="D64" s="145" t="s">
        <v>484</v>
      </c>
      <c r="E64" s="148">
        <v>68.45</v>
      </c>
      <c r="F64" s="153"/>
      <c r="G64" s="152">
        <f>E64*F64</f>
        <v>0</v>
      </c>
      <c r="H64" s="151" t="s">
        <v>485</v>
      </c>
      <c r="I64" s="157" t="s">
        <v>486</v>
      </c>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v>21</v>
      </c>
      <c r="AN64" s="139"/>
      <c r="AO64" s="139"/>
      <c r="AP64" s="139"/>
      <c r="AQ64" s="139"/>
      <c r="AR64" s="139"/>
      <c r="AS64" s="139"/>
      <c r="AT64" s="139"/>
      <c r="AU64" s="139"/>
      <c r="AV64" s="139"/>
      <c r="AW64" s="139"/>
      <c r="AX64" s="139"/>
      <c r="AY64" s="139"/>
      <c r="AZ64" s="139"/>
      <c r="BA64" s="139"/>
      <c r="BB64" s="139"/>
      <c r="BC64" s="139"/>
      <c r="BD64" s="139"/>
      <c r="BE64" s="139"/>
      <c r="BF64" s="139"/>
      <c r="BG64" s="139"/>
      <c r="BH64" s="139"/>
    </row>
    <row r="65" spans="1:60" ht="12.75" outlineLevel="1">
      <c r="A65" s="155"/>
      <c r="B65" s="143"/>
      <c r="C65" s="228" t="s">
        <v>546</v>
      </c>
      <c r="D65" s="229"/>
      <c r="E65" s="230"/>
      <c r="F65" s="231"/>
      <c r="G65" s="232"/>
      <c r="H65" s="151"/>
      <c r="I65" s="157"/>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40" t="str">
        <f>C65</f>
        <v>včetně dodávky materiálu pro lože.</v>
      </c>
      <c r="BB65" s="139"/>
      <c r="BC65" s="139"/>
      <c r="BD65" s="139"/>
      <c r="BE65" s="139"/>
      <c r="BF65" s="139"/>
      <c r="BG65" s="139"/>
      <c r="BH65" s="139"/>
    </row>
    <row r="66" spans="1:60" ht="12.75" outlineLevel="1">
      <c r="A66" s="155"/>
      <c r="B66" s="143"/>
      <c r="C66" s="179" t="s">
        <v>536</v>
      </c>
      <c r="D66" s="146"/>
      <c r="E66" s="149">
        <v>68.45</v>
      </c>
      <c r="F66" s="152"/>
      <c r="G66" s="152"/>
      <c r="H66" s="151"/>
      <c r="I66" s="157"/>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row>
    <row r="67" spans="1:60" ht="12.75" outlineLevel="1">
      <c r="A67" s="155"/>
      <c r="B67" s="222" t="s">
        <v>547</v>
      </c>
      <c r="C67" s="223"/>
      <c r="D67" s="224"/>
      <c r="E67" s="225"/>
      <c r="F67" s="226"/>
      <c r="G67" s="227"/>
      <c r="H67" s="151"/>
      <c r="I67" s="157"/>
      <c r="J67" s="139"/>
      <c r="K67" s="139">
        <v>1</v>
      </c>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row>
    <row r="68" spans="1:60" ht="12.75" outlineLevel="1">
      <c r="A68" s="155"/>
      <c r="B68" s="222" t="s">
        <v>548</v>
      </c>
      <c r="C68" s="223"/>
      <c r="D68" s="224"/>
      <c r="E68" s="225"/>
      <c r="F68" s="226"/>
      <c r="G68" s="227"/>
      <c r="H68" s="151"/>
      <c r="I68" s="157"/>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row>
    <row r="69" spans="1:60" ht="12.75" outlineLevel="1">
      <c r="A69" s="155"/>
      <c r="B69" s="222" t="s">
        <v>549</v>
      </c>
      <c r="C69" s="223"/>
      <c r="D69" s="224"/>
      <c r="E69" s="225"/>
      <c r="F69" s="226"/>
      <c r="G69" s="227"/>
      <c r="H69" s="151"/>
      <c r="I69" s="157"/>
      <c r="J69" s="139"/>
      <c r="K69" s="139">
        <v>2</v>
      </c>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row>
    <row r="70" spans="1:60" ht="22.5" outlineLevel="1">
      <c r="A70" s="155">
        <v>12</v>
      </c>
      <c r="B70" s="143" t="s">
        <v>550</v>
      </c>
      <c r="C70" s="178" t="s">
        <v>551</v>
      </c>
      <c r="D70" s="145" t="s">
        <v>552</v>
      </c>
      <c r="E70" s="148">
        <v>172.96</v>
      </c>
      <c r="F70" s="153"/>
      <c r="G70" s="152">
        <f>E70*F70</f>
        <v>0</v>
      </c>
      <c r="H70" s="151" t="s">
        <v>485</v>
      </c>
      <c r="I70" s="157" t="s">
        <v>486</v>
      </c>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v>21</v>
      </c>
      <c r="AN70" s="139"/>
      <c r="AO70" s="139"/>
      <c r="AP70" s="139"/>
      <c r="AQ70" s="139"/>
      <c r="AR70" s="139"/>
      <c r="AS70" s="139"/>
      <c r="AT70" s="139"/>
      <c r="AU70" s="139"/>
      <c r="AV70" s="139"/>
      <c r="AW70" s="139"/>
      <c r="AX70" s="139"/>
      <c r="AY70" s="139"/>
      <c r="AZ70" s="139"/>
      <c r="BA70" s="139"/>
      <c r="BB70" s="139"/>
      <c r="BC70" s="139"/>
      <c r="BD70" s="139"/>
      <c r="BE70" s="139"/>
      <c r="BF70" s="139"/>
      <c r="BG70" s="139"/>
      <c r="BH70" s="139"/>
    </row>
    <row r="71" spans="1:60" ht="12.75" outlineLevel="1">
      <c r="A71" s="155"/>
      <c r="B71" s="143"/>
      <c r="C71" s="179" t="s">
        <v>553</v>
      </c>
      <c r="D71" s="146"/>
      <c r="E71" s="149">
        <v>172.96</v>
      </c>
      <c r="F71" s="152"/>
      <c r="G71" s="152"/>
      <c r="H71" s="151"/>
      <c r="I71" s="157"/>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row>
    <row r="72" spans="1:60" ht="12.75" outlineLevel="1">
      <c r="A72" s="155">
        <v>13</v>
      </c>
      <c r="B72" s="143" t="s">
        <v>554</v>
      </c>
      <c r="C72" s="178" t="s">
        <v>555</v>
      </c>
      <c r="D72" s="145" t="s">
        <v>556</v>
      </c>
      <c r="E72" s="148">
        <v>20.535</v>
      </c>
      <c r="F72" s="153"/>
      <c r="G72" s="152">
        <f>E72*F72</f>
        <v>0</v>
      </c>
      <c r="H72" s="151" t="s">
        <v>557</v>
      </c>
      <c r="I72" s="157" t="s">
        <v>486</v>
      </c>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v>21</v>
      </c>
      <c r="AN72" s="139"/>
      <c r="AO72" s="139"/>
      <c r="AP72" s="139"/>
      <c r="AQ72" s="139"/>
      <c r="AR72" s="139"/>
      <c r="AS72" s="139"/>
      <c r="AT72" s="139"/>
      <c r="AU72" s="139"/>
      <c r="AV72" s="139"/>
      <c r="AW72" s="139"/>
      <c r="AX72" s="139"/>
      <c r="AY72" s="139"/>
      <c r="AZ72" s="139"/>
      <c r="BA72" s="139"/>
      <c r="BB72" s="139"/>
      <c r="BC72" s="139"/>
      <c r="BD72" s="139"/>
      <c r="BE72" s="139"/>
      <c r="BF72" s="139"/>
      <c r="BG72" s="139"/>
      <c r="BH72" s="139"/>
    </row>
    <row r="73" spans="1:60" ht="12.75" outlineLevel="1">
      <c r="A73" s="155"/>
      <c r="B73" s="143"/>
      <c r="C73" s="179" t="s">
        <v>558</v>
      </c>
      <c r="D73" s="146"/>
      <c r="E73" s="149">
        <v>20.535</v>
      </c>
      <c r="F73" s="152"/>
      <c r="G73" s="152"/>
      <c r="H73" s="151"/>
      <c r="I73" s="157"/>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row>
    <row r="74" spans="1:60" ht="12.75" outlineLevel="1">
      <c r="A74" s="155">
        <v>14</v>
      </c>
      <c r="B74" s="143" t="s">
        <v>559</v>
      </c>
      <c r="C74" s="178" t="s">
        <v>560</v>
      </c>
      <c r="D74" s="145" t="s">
        <v>484</v>
      </c>
      <c r="E74" s="148">
        <v>75.295</v>
      </c>
      <c r="F74" s="153"/>
      <c r="G74" s="152">
        <f>E74*F74</f>
        <v>0</v>
      </c>
      <c r="H74" s="151"/>
      <c r="I74" s="157" t="s">
        <v>561</v>
      </c>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v>21</v>
      </c>
      <c r="AN74" s="139"/>
      <c r="AO74" s="139"/>
      <c r="AP74" s="139"/>
      <c r="AQ74" s="139"/>
      <c r="AR74" s="139"/>
      <c r="AS74" s="139"/>
      <c r="AT74" s="139"/>
      <c r="AU74" s="139"/>
      <c r="AV74" s="139"/>
      <c r="AW74" s="139"/>
      <c r="AX74" s="139"/>
      <c r="AY74" s="139"/>
      <c r="AZ74" s="139"/>
      <c r="BA74" s="139"/>
      <c r="BB74" s="139"/>
      <c r="BC74" s="139"/>
      <c r="BD74" s="139"/>
      <c r="BE74" s="139"/>
      <c r="BF74" s="139"/>
      <c r="BG74" s="139"/>
      <c r="BH74" s="139"/>
    </row>
    <row r="75" spans="1:60" ht="12.75" outlineLevel="1">
      <c r="A75" s="155"/>
      <c r="B75" s="143"/>
      <c r="C75" s="179" t="s">
        <v>562</v>
      </c>
      <c r="D75" s="146"/>
      <c r="E75" s="149">
        <v>75.295</v>
      </c>
      <c r="F75" s="152"/>
      <c r="G75" s="152"/>
      <c r="H75" s="151"/>
      <c r="I75" s="157"/>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row>
    <row r="76" spans="1:60" ht="22.5" outlineLevel="1">
      <c r="A76" s="155">
        <v>15</v>
      </c>
      <c r="B76" s="143" t="s">
        <v>563</v>
      </c>
      <c r="C76" s="178" t="s">
        <v>564</v>
      </c>
      <c r="D76" s="145" t="s">
        <v>484</v>
      </c>
      <c r="E76" s="148">
        <v>120.3245</v>
      </c>
      <c r="F76" s="153"/>
      <c r="G76" s="152">
        <f>E76*F76</f>
        <v>0</v>
      </c>
      <c r="H76" s="151" t="s">
        <v>557</v>
      </c>
      <c r="I76" s="157" t="s">
        <v>486</v>
      </c>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v>21</v>
      </c>
      <c r="AN76" s="139"/>
      <c r="AO76" s="139"/>
      <c r="AP76" s="139"/>
      <c r="AQ76" s="139"/>
      <c r="AR76" s="139"/>
      <c r="AS76" s="139"/>
      <c r="AT76" s="139"/>
      <c r="AU76" s="139"/>
      <c r="AV76" s="139"/>
      <c r="AW76" s="139"/>
      <c r="AX76" s="139"/>
      <c r="AY76" s="139"/>
      <c r="AZ76" s="139"/>
      <c r="BA76" s="139"/>
      <c r="BB76" s="139"/>
      <c r="BC76" s="139"/>
      <c r="BD76" s="139"/>
      <c r="BE76" s="139"/>
      <c r="BF76" s="139"/>
      <c r="BG76" s="139"/>
      <c r="BH76" s="139"/>
    </row>
    <row r="77" spans="1:60" ht="12.75" outlineLevel="1">
      <c r="A77" s="155"/>
      <c r="B77" s="143"/>
      <c r="C77" s="179" t="s">
        <v>565</v>
      </c>
      <c r="D77" s="146"/>
      <c r="E77" s="149">
        <v>78.7175</v>
      </c>
      <c r="F77" s="152"/>
      <c r="G77" s="152"/>
      <c r="H77" s="151"/>
      <c r="I77" s="157"/>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row>
    <row r="78" spans="1:60" ht="12.75" outlineLevel="1">
      <c r="A78" s="155"/>
      <c r="B78" s="143"/>
      <c r="C78" s="179" t="s">
        <v>566</v>
      </c>
      <c r="D78" s="146"/>
      <c r="E78" s="149">
        <v>41.607</v>
      </c>
      <c r="F78" s="152"/>
      <c r="G78" s="152"/>
      <c r="H78" s="151"/>
      <c r="I78" s="157"/>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row>
    <row r="79" spans="1:9" ht="12.75">
      <c r="A79" s="154" t="s">
        <v>476</v>
      </c>
      <c r="B79" s="142" t="s">
        <v>567</v>
      </c>
      <c r="C79" s="176" t="s">
        <v>568</v>
      </c>
      <c r="D79" s="144"/>
      <c r="E79" s="147"/>
      <c r="F79" s="214">
        <f>SUM(G80:G193)</f>
        <v>0</v>
      </c>
      <c r="G79" s="215"/>
      <c r="H79" s="150"/>
      <c r="I79" s="156"/>
    </row>
    <row r="80" spans="1:60" ht="12.75" outlineLevel="1">
      <c r="A80" s="155"/>
      <c r="B80" s="216" t="s">
        <v>569</v>
      </c>
      <c r="C80" s="217"/>
      <c r="D80" s="218"/>
      <c r="E80" s="219"/>
      <c r="F80" s="220"/>
      <c r="G80" s="221"/>
      <c r="H80" s="151"/>
      <c r="I80" s="157"/>
      <c r="J80" s="139"/>
      <c r="K80" s="139">
        <v>1</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row>
    <row r="81" spans="1:60" ht="12.75" outlineLevel="1">
      <c r="A81" s="155"/>
      <c r="B81" s="222" t="s">
        <v>570</v>
      </c>
      <c r="C81" s="223"/>
      <c r="D81" s="224"/>
      <c r="E81" s="225"/>
      <c r="F81" s="226"/>
      <c r="G81" s="227"/>
      <c r="H81" s="151"/>
      <c r="I81" s="157"/>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row>
    <row r="82" spans="1:60" ht="12.75" outlineLevel="1">
      <c r="A82" s="155">
        <v>16</v>
      </c>
      <c r="B82" s="143" t="s">
        <v>571</v>
      </c>
      <c r="C82" s="178" t="s">
        <v>572</v>
      </c>
      <c r="D82" s="145" t="s">
        <v>484</v>
      </c>
      <c r="E82" s="148">
        <v>1265.319</v>
      </c>
      <c r="F82" s="153"/>
      <c r="G82" s="152">
        <f>E82*F82</f>
        <v>0</v>
      </c>
      <c r="H82" s="151" t="s">
        <v>573</v>
      </c>
      <c r="I82" s="157" t="s">
        <v>486</v>
      </c>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v>21</v>
      </c>
      <c r="AN82" s="139"/>
      <c r="AO82" s="139"/>
      <c r="AP82" s="139"/>
      <c r="AQ82" s="139"/>
      <c r="AR82" s="139"/>
      <c r="AS82" s="139"/>
      <c r="AT82" s="139"/>
      <c r="AU82" s="139"/>
      <c r="AV82" s="139"/>
      <c r="AW82" s="139"/>
      <c r="AX82" s="139"/>
      <c r="AY82" s="139"/>
      <c r="AZ82" s="139"/>
      <c r="BA82" s="139"/>
      <c r="BB82" s="139"/>
      <c r="BC82" s="139"/>
      <c r="BD82" s="139"/>
      <c r="BE82" s="139"/>
      <c r="BF82" s="139"/>
      <c r="BG82" s="139"/>
      <c r="BH82" s="139"/>
    </row>
    <row r="83" spans="1:60" ht="12.75" outlineLevel="1">
      <c r="A83" s="155"/>
      <c r="B83" s="143"/>
      <c r="C83" s="179" t="s">
        <v>574</v>
      </c>
      <c r="D83" s="146"/>
      <c r="E83" s="149">
        <v>890.16</v>
      </c>
      <c r="F83" s="152"/>
      <c r="G83" s="152"/>
      <c r="H83" s="151"/>
      <c r="I83" s="157"/>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row>
    <row r="84" spans="1:60" ht="12.75" outlineLevel="1">
      <c r="A84" s="155"/>
      <c r="B84" s="143"/>
      <c r="C84" s="179" t="s">
        <v>575</v>
      </c>
      <c r="D84" s="146"/>
      <c r="E84" s="149">
        <v>160.94</v>
      </c>
      <c r="F84" s="152"/>
      <c r="G84" s="152"/>
      <c r="H84" s="151"/>
      <c r="I84" s="157"/>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row>
    <row r="85" spans="1:60" ht="12.75" outlineLevel="1">
      <c r="A85" s="155"/>
      <c r="B85" s="143"/>
      <c r="C85" s="179" t="s">
        <v>576</v>
      </c>
      <c r="D85" s="146"/>
      <c r="E85" s="149">
        <v>18.1</v>
      </c>
      <c r="F85" s="152"/>
      <c r="G85" s="152"/>
      <c r="H85" s="151"/>
      <c r="I85" s="157"/>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row>
    <row r="86" spans="1:60" ht="12.75" outlineLevel="1">
      <c r="A86" s="155"/>
      <c r="B86" s="143"/>
      <c r="C86" s="179" t="s">
        <v>577</v>
      </c>
      <c r="D86" s="146"/>
      <c r="E86" s="149">
        <v>35.244</v>
      </c>
      <c r="F86" s="152"/>
      <c r="G86" s="152"/>
      <c r="H86" s="151"/>
      <c r="I86" s="157"/>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row>
    <row r="87" spans="1:60" ht="12.75" outlineLevel="1">
      <c r="A87" s="155"/>
      <c r="B87" s="143"/>
      <c r="C87" s="179" t="s">
        <v>578</v>
      </c>
      <c r="D87" s="146"/>
      <c r="E87" s="149">
        <v>47.52</v>
      </c>
      <c r="F87" s="152"/>
      <c r="G87" s="152"/>
      <c r="H87" s="151"/>
      <c r="I87" s="157"/>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row>
    <row r="88" spans="1:60" ht="12.75" outlineLevel="1">
      <c r="A88" s="155"/>
      <c r="B88" s="143"/>
      <c r="C88" s="179" t="s">
        <v>579</v>
      </c>
      <c r="D88" s="146"/>
      <c r="E88" s="149">
        <v>6.3</v>
      </c>
      <c r="F88" s="152"/>
      <c r="G88" s="152"/>
      <c r="H88" s="151"/>
      <c r="I88" s="157"/>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row>
    <row r="89" spans="1:60" ht="12.75" outlineLevel="1">
      <c r="A89" s="155"/>
      <c r="B89" s="143"/>
      <c r="C89" s="179" t="s">
        <v>580</v>
      </c>
      <c r="D89" s="146"/>
      <c r="E89" s="149">
        <v>103.95</v>
      </c>
      <c r="F89" s="152"/>
      <c r="G89" s="152"/>
      <c r="H89" s="151"/>
      <c r="I89" s="157"/>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row>
    <row r="90" spans="1:60" ht="12.75" outlineLevel="1">
      <c r="A90" s="155"/>
      <c r="B90" s="143"/>
      <c r="C90" s="179" t="s">
        <v>581</v>
      </c>
      <c r="D90" s="146"/>
      <c r="E90" s="149">
        <v>3.105</v>
      </c>
      <c r="F90" s="152"/>
      <c r="G90" s="152"/>
      <c r="H90" s="151"/>
      <c r="I90" s="157"/>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row>
    <row r="91" spans="1:60" ht="12.75" outlineLevel="1">
      <c r="A91" s="155"/>
      <c r="B91" s="222" t="s">
        <v>582</v>
      </c>
      <c r="C91" s="223"/>
      <c r="D91" s="224"/>
      <c r="E91" s="225"/>
      <c r="F91" s="226"/>
      <c r="G91" s="227"/>
      <c r="H91" s="151"/>
      <c r="I91" s="157"/>
      <c r="J91" s="139"/>
      <c r="K91" s="139">
        <v>2</v>
      </c>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row>
    <row r="92" spans="1:60" ht="12.75" outlineLevel="1">
      <c r="A92" s="155">
        <v>17</v>
      </c>
      <c r="B92" s="143" t="s">
        <v>583</v>
      </c>
      <c r="C92" s="178" t="s">
        <v>584</v>
      </c>
      <c r="D92" s="145" t="s">
        <v>484</v>
      </c>
      <c r="E92" s="148">
        <v>1265.319</v>
      </c>
      <c r="F92" s="153"/>
      <c r="G92" s="152">
        <f>E92*F92</f>
        <v>0</v>
      </c>
      <c r="H92" s="151" t="s">
        <v>573</v>
      </c>
      <c r="I92" s="157" t="s">
        <v>486</v>
      </c>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v>21</v>
      </c>
      <c r="AN92" s="139"/>
      <c r="AO92" s="139"/>
      <c r="AP92" s="139"/>
      <c r="AQ92" s="139"/>
      <c r="AR92" s="139"/>
      <c r="AS92" s="139"/>
      <c r="AT92" s="139"/>
      <c r="AU92" s="139"/>
      <c r="AV92" s="139"/>
      <c r="AW92" s="139"/>
      <c r="AX92" s="139"/>
      <c r="AY92" s="139"/>
      <c r="AZ92" s="139"/>
      <c r="BA92" s="139"/>
      <c r="BB92" s="139"/>
      <c r="BC92" s="139"/>
      <c r="BD92" s="139"/>
      <c r="BE92" s="139"/>
      <c r="BF92" s="139"/>
      <c r="BG92" s="139"/>
      <c r="BH92" s="139"/>
    </row>
    <row r="93" spans="1:60" ht="12.75" outlineLevel="1">
      <c r="A93" s="155"/>
      <c r="B93" s="143"/>
      <c r="C93" s="179" t="s">
        <v>574</v>
      </c>
      <c r="D93" s="146"/>
      <c r="E93" s="149">
        <v>890.16</v>
      </c>
      <c r="F93" s="152"/>
      <c r="G93" s="152"/>
      <c r="H93" s="151"/>
      <c r="I93" s="157"/>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row>
    <row r="94" spans="1:60" ht="12.75" outlineLevel="1">
      <c r="A94" s="155"/>
      <c r="B94" s="143"/>
      <c r="C94" s="179" t="s">
        <v>575</v>
      </c>
      <c r="D94" s="146"/>
      <c r="E94" s="149">
        <v>160.94</v>
      </c>
      <c r="F94" s="152"/>
      <c r="G94" s="152"/>
      <c r="H94" s="151"/>
      <c r="I94" s="157"/>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row>
    <row r="95" spans="1:60" ht="12.75" outlineLevel="1">
      <c r="A95" s="155"/>
      <c r="B95" s="143"/>
      <c r="C95" s="179" t="s">
        <v>576</v>
      </c>
      <c r="D95" s="146"/>
      <c r="E95" s="149">
        <v>18.1</v>
      </c>
      <c r="F95" s="152"/>
      <c r="G95" s="152"/>
      <c r="H95" s="151"/>
      <c r="I95" s="157"/>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row>
    <row r="96" spans="1:60" ht="12.75" outlineLevel="1">
      <c r="A96" s="155"/>
      <c r="B96" s="143"/>
      <c r="C96" s="179" t="s">
        <v>577</v>
      </c>
      <c r="D96" s="146"/>
      <c r="E96" s="149">
        <v>35.244</v>
      </c>
      <c r="F96" s="152"/>
      <c r="G96" s="152"/>
      <c r="H96" s="151"/>
      <c r="I96" s="157"/>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row>
    <row r="97" spans="1:60" ht="12.75" outlineLevel="1">
      <c r="A97" s="155"/>
      <c r="B97" s="143"/>
      <c r="C97" s="179" t="s">
        <v>578</v>
      </c>
      <c r="D97" s="146"/>
      <c r="E97" s="149">
        <v>47.52</v>
      </c>
      <c r="F97" s="152"/>
      <c r="G97" s="152"/>
      <c r="H97" s="151"/>
      <c r="I97" s="157"/>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row>
    <row r="98" spans="1:60" ht="12.75" outlineLevel="1">
      <c r="A98" s="155"/>
      <c r="B98" s="143"/>
      <c r="C98" s="179" t="s">
        <v>579</v>
      </c>
      <c r="D98" s="146"/>
      <c r="E98" s="149">
        <v>6.3</v>
      </c>
      <c r="F98" s="152"/>
      <c r="G98" s="152"/>
      <c r="H98" s="151"/>
      <c r="I98" s="157"/>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row>
    <row r="99" spans="1:60" ht="12.75" outlineLevel="1">
      <c r="A99" s="155"/>
      <c r="B99" s="143"/>
      <c r="C99" s="179" t="s">
        <v>580</v>
      </c>
      <c r="D99" s="146"/>
      <c r="E99" s="149">
        <v>103.95</v>
      </c>
      <c r="F99" s="152"/>
      <c r="G99" s="152"/>
      <c r="H99" s="151"/>
      <c r="I99" s="157"/>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row>
    <row r="100" spans="1:60" ht="12.75" outlineLevel="1">
      <c r="A100" s="155"/>
      <c r="B100" s="143"/>
      <c r="C100" s="179" t="s">
        <v>581</v>
      </c>
      <c r="D100" s="146"/>
      <c r="E100" s="149">
        <v>3.105</v>
      </c>
      <c r="F100" s="152"/>
      <c r="G100" s="152"/>
      <c r="H100" s="151"/>
      <c r="I100" s="157"/>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row>
    <row r="101" spans="1:60" ht="12.75" outlineLevel="1">
      <c r="A101" s="155"/>
      <c r="B101" s="222" t="s">
        <v>585</v>
      </c>
      <c r="C101" s="223"/>
      <c r="D101" s="224"/>
      <c r="E101" s="225"/>
      <c r="F101" s="226"/>
      <c r="G101" s="227"/>
      <c r="H101" s="151"/>
      <c r="I101" s="157"/>
      <c r="J101" s="139"/>
      <c r="K101" s="139">
        <v>1</v>
      </c>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row>
    <row r="102" spans="1:60" ht="22.5" outlineLevel="1">
      <c r="A102" s="155"/>
      <c r="B102" s="222" t="s">
        <v>586</v>
      </c>
      <c r="C102" s="223"/>
      <c r="D102" s="224"/>
      <c r="E102" s="225"/>
      <c r="F102" s="226"/>
      <c r="G102" s="227"/>
      <c r="H102" s="151"/>
      <c r="I102" s="157"/>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40" t="str">
        <f>B102</f>
        <v>s rámy a zárubněmi, zábradlí, předmětů oplechování apod., které se zřizují ještě před úpravami povrchu, před jejich znečištěním při úpravách povrchu nástřikem plastických (lepivých) maltovin</v>
      </c>
      <c r="BA102" s="139"/>
      <c r="BB102" s="139"/>
      <c r="BC102" s="139"/>
      <c r="BD102" s="139"/>
      <c r="BE102" s="139"/>
      <c r="BF102" s="139"/>
      <c r="BG102" s="139"/>
      <c r="BH102" s="139"/>
    </row>
    <row r="103" spans="1:60" ht="12.75" outlineLevel="1">
      <c r="A103" s="155">
        <v>18</v>
      </c>
      <c r="B103" s="143" t="s">
        <v>587</v>
      </c>
      <c r="C103" s="178" t="s">
        <v>588</v>
      </c>
      <c r="D103" s="145" t="s">
        <v>484</v>
      </c>
      <c r="E103" s="148">
        <v>338.87</v>
      </c>
      <c r="F103" s="153"/>
      <c r="G103" s="152">
        <f>E103*F103</f>
        <v>0</v>
      </c>
      <c r="H103" s="151" t="s">
        <v>573</v>
      </c>
      <c r="I103" s="157" t="s">
        <v>486</v>
      </c>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v>21</v>
      </c>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row>
    <row r="104" spans="1:60" ht="12.75" outlineLevel="1">
      <c r="A104" s="155"/>
      <c r="B104" s="143"/>
      <c r="C104" s="179" t="s">
        <v>589</v>
      </c>
      <c r="D104" s="146"/>
      <c r="E104" s="149">
        <v>338.87</v>
      </c>
      <c r="F104" s="152"/>
      <c r="G104" s="152"/>
      <c r="H104" s="151"/>
      <c r="I104" s="157"/>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row>
    <row r="105" spans="1:60" ht="12.75" outlineLevel="1">
      <c r="A105" s="155"/>
      <c r="B105" s="222" t="s">
        <v>590</v>
      </c>
      <c r="C105" s="223"/>
      <c r="D105" s="224"/>
      <c r="E105" s="225"/>
      <c r="F105" s="226"/>
      <c r="G105" s="227"/>
      <c r="H105" s="151"/>
      <c r="I105" s="157"/>
      <c r="J105" s="139"/>
      <c r="K105" s="139">
        <v>1</v>
      </c>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row>
    <row r="106" spans="1:60" ht="12.75" outlineLevel="1">
      <c r="A106" s="155">
        <v>19</v>
      </c>
      <c r="B106" s="143" t="s">
        <v>591</v>
      </c>
      <c r="C106" s="178" t="s">
        <v>592</v>
      </c>
      <c r="D106" s="145" t="s">
        <v>484</v>
      </c>
      <c r="E106" s="148">
        <v>50.61</v>
      </c>
      <c r="F106" s="153"/>
      <c r="G106" s="152">
        <f>E106*F106</f>
        <v>0</v>
      </c>
      <c r="H106" s="151" t="s">
        <v>573</v>
      </c>
      <c r="I106" s="157" t="s">
        <v>561</v>
      </c>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v>21</v>
      </c>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row>
    <row r="107" spans="1:60" ht="12.75" outlineLevel="1">
      <c r="A107" s="155"/>
      <c r="B107" s="143"/>
      <c r="C107" s="179" t="s">
        <v>593</v>
      </c>
      <c r="D107" s="146"/>
      <c r="E107" s="149">
        <v>50.61</v>
      </c>
      <c r="F107" s="152"/>
      <c r="G107" s="152"/>
      <c r="H107" s="151"/>
      <c r="I107" s="157"/>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row>
    <row r="108" spans="1:60" ht="12.75" outlineLevel="1">
      <c r="A108" s="155">
        <v>20</v>
      </c>
      <c r="B108" s="143" t="s">
        <v>594</v>
      </c>
      <c r="C108" s="178" t="s">
        <v>595</v>
      </c>
      <c r="D108" s="145" t="s">
        <v>484</v>
      </c>
      <c r="E108" s="148">
        <v>52.47</v>
      </c>
      <c r="F108" s="153"/>
      <c r="G108" s="152">
        <f>E108*F108</f>
        <v>0</v>
      </c>
      <c r="H108" s="151" t="s">
        <v>573</v>
      </c>
      <c r="I108" s="157" t="s">
        <v>561</v>
      </c>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v>21</v>
      </c>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row>
    <row r="109" spans="1:60" ht="33.75" outlineLevel="1">
      <c r="A109" s="155"/>
      <c r="B109" s="143"/>
      <c r="C109" s="228" t="s">
        <v>596</v>
      </c>
      <c r="D109" s="229"/>
      <c r="E109" s="230"/>
      <c r="F109" s="231"/>
      <c r="G109" s="232"/>
      <c r="H109" s="151"/>
      <c r="I109" s="157"/>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40" t="str">
        <f>C109</f>
        <v>Položka je určena pro zateplení fasády a obsahuje: nanesení lepicího tmelu na izolační desky, nalepení desek, zajištění talířovými hmoždinkami (6 ks/m2), přebroušení desek, natažení stěrky, vtlačení výztužné tkaniny (1,15 m2/m2), přehlazení stěrky. V položce je obsaženo 0,14 m rohových lišt na m2.</v>
      </c>
      <c r="BB109" s="139"/>
      <c r="BC109" s="139"/>
      <c r="BD109" s="139"/>
      <c r="BE109" s="139"/>
      <c r="BF109" s="139"/>
      <c r="BG109" s="139"/>
      <c r="BH109" s="139"/>
    </row>
    <row r="110" spans="1:60" ht="12.75" outlineLevel="1">
      <c r="A110" s="155"/>
      <c r="B110" s="143"/>
      <c r="C110" s="228" t="s">
        <v>597</v>
      </c>
      <c r="D110" s="229"/>
      <c r="E110" s="230"/>
      <c r="F110" s="231"/>
      <c r="G110" s="232"/>
      <c r="H110" s="151"/>
      <c r="I110" s="157"/>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40" t="str">
        <f>C110</f>
        <v>Položka neobsahuje kontaktní nátěr a povrchovou úpravu omítkou.</v>
      </c>
      <c r="BB110" s="139"/>
      <c r="BC110" s="139"/>
      <c r="BD110" s="139"/>
      <c r="BE110" s="139"/>
      <c r="BF110" s="139"/>
      <c r="BG110" s="139"/>
      <c r="BH110" s="139"/>
    </row>
    <row r="111" spans="1:60" ht="12.75" outlineLevel="1">
      <c r="A111" s="155"/>
      <c r="B111" s="143"/>
      <c r="C111" s="179" t="s">
        <v>598</v>
      </c>
      <c r="D111" s="146"/>
      <c r="E111" s="149">
        <v>52.47</v>
      </c>
      <c r="F111" s="152"/>
      <c r="G111" s="152"/>
      <c r="H111" s="151"/>
      <c r="I111" s="157"/>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row>
    <row r="112" spans="1:60" ht="12.75" outlineLevel="1">
      <c r="A112" s="155"/>
      <c r="B112" s="222" t="s">
        <v>599</v>
      </c>
      <c r="C112" s="223"/>
      <c r="D112" s="224"/>
      <c r="E112" s="225"/>
      <c r="F112" s="226"/>
      <c r="G112" s="227"/>
      <c r="H112" s="151"/>
      <c r="I112" s="157"/>
      <c r="J112" s="139"/>
      <c r="K112" s="139">
        <v>1</v>
      </c>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row>
    <row r="113" spans="1:60" ht="22.5" outlineLevel="1">
      <c r="A113" s="155"/>
      <c r="B113" s="222" t="s">
        <v>600</v>
      </c>
      <c r="C113" s="223"/>
      <c r="D113" s="224"/>
      <c r="E113" s="225"/>
      <c r="F113" s="226"/>
      <c r="G113" s="227"/>
      <c r="H113" s="151"/>
      <c r="I113" s="157"/>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40" t="str">
        <f>B113</f>
        <v>nanesení lepicího tmelu na izolační desky, nalepení desek, zajištění talířovými hmoždinkami (6 ks/m2), přebroušení desek, natažení stěrky, vtlačení výztužné tkaniny (1,15 m2/m2), přehlazení stěrky. Kontaktní nátěr a povrchová úprava omítkou podle popisu položky.</v>
      </c>
      <c r="BA113" s="139"/>
      <c r="BB113" s="139"/>
      <c r="BC113" s="139"/>
      <c r="BD113" s="139"/>
      <c r="BE113" s="139"/>
      <c r="BF113" s="139"/>
      <c r="BG113" s="139"/>
      <c r="BH113" s="139"/>
    </row>
    <row r="114" spans="1:60" ht="12.75" outlineLevel="1">
      <c r="A114" s="155"/>
      <c r="B114" s="222" t="s">
        <v>601</v>
      </c>
      <c r="C114" s="223"/>
      <c r="D114" s="224"/>
      <c r="E114" s="225"/>
      <c r="F114" s="226"/>
      <c r="G114" s="227"/>
      <c r="H114" s="151"/>
      <c r="I114" s="157"/>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row>
    <row r="115" spans="1:60" ht="22.5" outlineLevel="1">
      <c r="A115" s="155">
        <v>21</v>
      </c>
      <c r="B115" s="143" t="s">
        <v>602</v>
      </c>
      <c r="C115" s="178" t="s">
        <v>603</v>
      </c>
      <c r="D115" s="145" t="s">
        <v>484</v>
      </c>
      <c r="E115" s="148">
        <v>1073.1848</v>
      </c>
      <c r="F115" s="153"/>
      <c r="G115" s="152">
        <f>E115*F115</f>
        <v>0</v>
      </c>
      <c r="H115" s="151" t="s">
        <v>573</v>
      </c>
      <c r="I115" s="157" t="s">
        <v>486</v>
      </c>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v>21</v>
      </c>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row>
    <row r="116" spans="1:60" ht="12.75" outlineLevel="1">
      <c r="A116" s="155"/>
      <c r="B116" s="143"/>
      <c r="C116" s="228" t="s">
        <v>604</v>
      </c>
      <c r="D116" s="229"/>
      <c r="E116" s="230"/>
      <c r="F116" s="231"/>
      <c r="G116" s="232"/>
      <c r="H116" s="151"/>
      <c r="I116" s="157"/>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40" t="str">
        <f>C116</f>
        <v>Izolant typu EPS 70 F. Položka neobsahuje kontaktní nátěr a povrchovou úpravu omítkou.</v>
      </c>
      <c r="BB116" s="139"/>
      <c r="BC116" s="139"/>
      <c r="BD116" s="139"/>
      <c r="BE116" s="139"/>
      <c r="BF116" s="139"/>
      <c r="BG116" s="139"/>
      <c r="BH116" s="139"/>
    </row>
    <row r="117" spans="1:60" ht="12.75" outlineLevel="1">
      <c r="A117" s="155"/>
      <c r="B117" s="143"/>
      <c r="C117" s="179" t="s">
        <v>574</v>
      </c>
      <c r="D117" s="146"/>
      <c r="E117" s="149">
        <v>890.16</v>
      </c>
      <c r="F117" s="152"/>
      <c r="G117" s="152"/>
      <c r="H117" s="151"/>
      <c r="I117" s="157"/>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row>
    <row r="118" spans="1:60" ht="12.75" outlineLevel="1">
      <c r="A118" s="155"/>
      <c r="B118" s="143"/>
      <c r="C118" s="179" t="s">
        <v>575</v>
      </c>
      <c r="D118" s="146"/>
      <c r="E118" s="149">
        <v>160.94</v>
      </c>
      <c r="F118" s="152"/>
      <c r="G118" s="152"/>
      <c r="H118" s="151"/>
      <c r="I118" s="157"/>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row>
    <row r="119" spans="1:60" ht="12.75" outlineLevel="1">
      <c r="A119" s="155"/>
      <c r="B119" s="143"/>
      <c r="C119" s="179" t="s">
        <v>605</v>
      </c>
      <c r="D119" s="146"/>
      <c r="E119" s="149">
        <v>6.8568</v>
      </c>
      <c r="F119" s="152"/>
      <c r="G119" s="152"/>
      <c r="H119" s="151"/>
      <c r="I119" s="157"/>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row>
    <row r="120" spans="1:60" ht="12.75" outlineLevel="1">
      <c r="A120" s="155"/>
      <c r="B120" s="143"/>
      <c r="C120" s="179" t="s">
        <v>606</v>
      </c>
      <c r="D120" s="146"/>
      <c r="E120" s="149">
        <v>9.12</v>
      </c>
      <c r="F120" s="152"/>
      <c r="G120" s="152"/>
      <c r="H120" s="151"/>
      <c r="I120" s="157"/>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row>
    <row r="121" spans="1:60" ht="12.75" outlineLevel="1">
      <c r="A121" s="155"/>
      <c r="B121" s="143"/>
      <c r="C121" s="179" t="s">
        <v>607</v>
      </c>
      <c r="D121" s="146"/>
      <c r="E121" s="149">
        <v>6.108</v>
      </c>
      <c r="F121" s="152"/>
      <c r="G121" s="152"/>
      <c r="H121" s="151"/>
      <c r="I121" s="157"/>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row>
    <row r="122" spans="1:60" ht="22.5" outlineLevel="1">
      <c r="A122" s="155">
        <v>22</v>
      </c>
      <c r="B122" s="143" t="s">
        <v>602</v>
      </c>
      <c r="C122" s="178" t="s">
        <v>603</v>
      </c>
      <c r="D122" s="145" t="s">
        <v>484</v>
      </c>
      <c r="E122" s="148">
        <v>29.64</v>
      </c>
      <c r="F122" s="153"/>
      <c r="G122" s="152">
        <f>E122*F122</f>
        <v>0</v>
      </c>
      <c r="H122" s="151" t="s">
        <v>573</v>
      </c>
      <c r="I122" s="157" t="s">
        <v>486</v>
      </c>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v>21</v>
      </c>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row>
    <row r="123" spans="1:60" ht="12.75" outlineLevel="1">
      <c r="A123" s="155"/>
      <c r="B123" s="143"/>
      <c r="C123" s="228" t="s">
        <v>608</v>
      </c>
      <c r="D123" s="229"/>
      <c r="E123" s="230"/>
      <c r="F123" s="231"/>
      <c r="G123" s="232"/>
      <c r="H123" s="151"/>
      <c r="I123" s="157"/>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40" t="str">
        <f>C123</f>
        <v>Izolant typu EPS 100 F. Položka neobsahuje kontaktní nátěr a povrchovou úpravu omítkou.</v>
      </c>
      <c r="BB123" s="139"/>
      <c r="BC123" s="139"/>
      <c r="BD123" s="139"/>
      <c r="BE123" s="139"/>
      <c r="BF123" s="139"/>
      <c r="BG123" s="139"/>
      <c r="BH123" s="139"/>
    </row>
    <row r="124" spans="1:60" ht="12.75" outlineLevel="1">
      <c r="A124" s="155"/>
      <c r="B124" s="143"/>
      <c r="C124" s="179" t="s">
        <v>609</v>
      </c>
      <c r="D124" s="146"/>
      <c r="E124" s="149">
        <v>29.64</v>
      </c>
      <c r="F124" s="152"/>
      <c r="G124" s="152"/>
      <c r="H124" s="151"/>
      <c r="I124" s="157"/>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row>
    <row r="125" spans="1:60" ht="22.5" outlineLevel="1">
      <c r="A125" s="155">
        <v>23</v>
      </c>
      <c r="B125" s="143" t="s">
        <v>610</v>
      </c>
      <c r="C125" s="178" t="s">
        <v>611</v>
      </c>
      <c r="D125" s="145" t="s">
        <v>484</v>
      </c>
      <c r="E125" s="148">
        <v>19.258</v>
      </c>
      <c r="F125" s="153"/>
      <c r="G125" s="152">
        <f>E125*F125</f>
        <v>0</v>
      </c>
      <c r="H125" s="151" t="s">
        <v>573</v>
      </c>
      <c r="I125" s="157" t="s">
        <v>486</v>
      </c>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v>21</v>
      </c>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row>
    <row r="126" spans="1:60" ht="12.75" outlineLevel="1">
      <c r="A126" s="155"/>
      <c r="B126" s="143"/>
      <c r="C126" s="228" t="s">
        <v>597</v>
      </c>
      <c r="D126" s="229"/>
      <c r="E126" s="230"/>
      <c r="F126" s="231"/>
      <c r="G126" s="232"/>
      <c r="H126" s="151"/>
      <c r="I126" s="157"/>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40" t="str">
        <f>C126</f>
        <v>Položka neobsahuje kontaktní nátěr a povrchovou úpravu omítkou.</v>
      </c>
      <c r="BB126" s="139"/>
      <c r="BC126" s="139"/>
      <c r="BD126" s="139"/>
      <c r="BE126" s="139"/>
      <c r="BF126" s="139"/>
      <c r="BG126" s="139"/>
      <c r="BH126" s="139"/>
    </row>
    <row r="127" spans="1:60" ht="12.75" outlineLevel="1">
      <c r="A127" s="155"/>
      <c r="B127" s="143"/>
      <c r="C127" s="179" t="s">
        <v>576</v>
      </c>
      <c r="D127" s="146"/>
      <c r="E127" s="149">
        <v>18.1</v>
      </c>
      <c r="F127" s="152"/>
      <c r="G127" s="152"/>
      <c r="H127" s="151"/>
      <c r="I127" s="157"/>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row>
    <row r="128" spans="1:60" ht="12.75" outlineLevel="1">
      <c r="A128" s="155"/>
      <c r="B128" s="143"/>
      <c r="C128" s="179" t="s">
        <v>612</v>
      </c>
      <c r="D128" s="146"/>
      <c r="E128" s="149">
        <v>0.192</v>
      </c>
      <c r="F128" s="152"/>
      <c r="G128" s="152"/>
      <c r="H128" s="151"/>
      <c r="I128" s="157"/>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row>
    <row r="129" spans="1:60" ht="12.75" outlineLevel="1">
      <c r="A129" s="155"/>
      <c r="B129" s="143"/>
      <c r="C129" s="179" t="s">
        <v>613</v>
      </c>
      <c r="D129" s="146"/>
      <c r="E129" s="149">
        <v>0.384</v>
      </c>
      <c r="F129" s="152"/>
      <c r="G129" s="152"/>
      <c r="H129" s="151"/>
      <c r="I129" s="157"/>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row>
    <row r="130" spans="1:60" ht="12.75" outlineLevel="1">
      <c r="A130" s="155"/>
      <c r="B130" s="143"/>
      <c r="C130" s="179" t="s">
        <v>614</v>
      </c>
      <c r="D130" s="146"/>
      <c r="E130" s="149">
        <v>0.192</v>
      </c>
      <c r="F130" s="152"/>
      <c r="G130" s="152"/>
      <c r="H130" s="151"/>
      <c r="I130" s="157"/>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row>
    <row r="131" spans="1:60" ht="12.75" outlineLevel="1">
      <c r="A131" s="155"/>
      <c r="B131" s="143"/>
      <c r="C131" s="179" t="s">
        <v>615</v>
      </c>
      <c r="D131" s="146"/>
      <c r="E131" s="149">
        <v>0.39</v>
      </c>
      <c r="F131" s="152"/>
      <c r="G131" s="152"/>
      <c r="H131" s="151"/>
      <c r="I131" s="157"/>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row>
    <row r="132" spans="1:60" ht="12.75" outlineLevel="1">
      <c r="A132" s="155"/>
      <c r="B132" s="222" t="s">
        <v>616</v>
      </c>
      <c r="C132" s="223"/>
      <c r="D132" s="224"/>
      <c r="E132" s="225"/>
      <c r="F132" s="226"/>
      <c r="G132" s="227"/>
      <c r="H132" s="151"/>
      <c r="I132" s="157"/>
      <c r="J132" s="139"/>
      <c r="K132" s="139">
        <v>1</v>
      </c>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row>
    <row r="133" spans="1:60" ht="12.75" outlineLevel="1">
      <c r="A133" s="155">
        <v>24</v>
      </c>
      <c r="B133" s="143" t="s">
        <v>617</v>
      </c>
      <c r="C133" s="178" t="s">
        <v>618</v>
      </c>
      <c r="D133" s="145" t="s">
        <v>484</v>
      </c>
      <c r="E133" s="148">
        <v>50.61</v>
      </c>
      <c r="F133" s="153"/>
      <c r="G133" s="152">
        <f>E133*F133</f>
        <v>0</v>
      </c>
      <c r="H133" s="151" t="s">
        <v>573</v>
      </c>
      <c r="I133" s="157" t="s">
        <v>486</v>
      </c>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v>21</v>
      </c>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row>
    <row r="134" spans="1:60" ht="12.75" outlineLevel="1">
      <c r="A134" s="155"/>
      <c r="B134" s="143"/>
      <c r="C134" s="228" t="s">
        <v>619</v>
      </c>
      <c r="D134" s="229"/>
      <c r="E134" s="230"/>
      <c r="F134" s="231"/>
      <c r="G134" s="232"/>
      <c r="H134" s="151"/>
      <c r="I134" s="157"/>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40" t="str">
        <f>C134</f>
        <v>položka obsahuje odečet kotev a rozdíl ceny mezi lepidlem a PUR pěnou</v>
      </c>
      <c r="BB134" s="139"/>
      <c r="BC134" s="139"/>
      <c r="BD134" s="139"/>
      <c r="BE134" s="139"/>
      <c r="BF134" s="139"/>
      <c r="BG134" s="139"/>
      <c r="BH134" s="139"/>
    </row>
    <row r="135" spans="1:60" ht="12.75" outlineLevel="1">
      <c r="A135" s="155"/>
      <c r="B135" s="143"/>
      <c r="C135" s="179" t="s">
        <v>593</v>
      </c>
      <c r="D135" s="146"/>
      <c r="E135" s="149">
        <v>50.61</v>
      </c>
      <c r="F135" s="152"/>
      <c r="G135" s="152"/>
      <c r="H135" s="151"/>
      <c r="I135" s="157"/>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row>
    <row r="136" spans="1:60" ht="12.75" outlineLevel="1">
      <c r="A136" s="155">
        <v>25</v>
      </c>
      <c r="B136" s="143" t="s">
        <v>620</v>
      </c>
      <c r="C136" s="178" t="s">
        <v>621</v>
      </c>
      <c r="D136" s="145" t="s">
        <v>484</v>
      </c>
      <c r="E136" s="148">
        <v>1174.5528</v>
      </c>
      <c r="F136" s="153"/>
      <c r="G136" s="152">
        <f>E136*F136</f>
        <v>0</v>
      </c>
      <c r="H136" s="151" t="s">
        <v>573</v>
      </c>
      <c r="I136" s="157" t="s">
        <v>486</v>
      </c>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v>21</v>
      </c>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row>
    <row r="137" spans="1:60" ht="12.75" outlineLevel="1">
      <c r="A137" s="155"/>
      <c r="B137" s="143"/>
      <c r="C137" s="179" t="s">
        <v>598</v>
      </c>
      <c r="D137" s="146"/>
      <c r="E137" s="149">
        <v>52.47</v>
      </c>
      <c r="F137" s="152"/>
      <c r="G137" s="152"/>
      <c r="H137" s="151"/>
      <c r="I137" s="157"/>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row>
    <row r="138" spans="1:60" ht="12.75" outlineLevel="1">
      <c r="A138" s="155"/>
      <c r="B138" s="143"/>
      <c r="C138" s="179" t="s">
        <v>574</v>
      </c>
      <c r="D138" s="146"/>
      <c r="E138" s="149">
        <v>890.16</v>
      </c>
      <c r="F138" s="152"/>
      <c r="G138" s="152"/>
      <c r="H138" s="151"/>
      <c r="I138" s="157"/>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row>
    <row r="139" spans="1:60" ht="12.75" outlineLevel="1">
      <c r="A139" s="155"/>
      <c r="B139" s="143"/>
      <c r="C139" s="179" t="s">
        <v>575</v>
      </c>
      <c r="D139" s="146"/>
      <c r="E139" s="149">
        <v>160.94</v>
      </c>
      <c r="F139" s="152"/>
      <c r="G139" s="152"/>
      <c r="H139" s="151"/>
      <c r="I139" s="157"/>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row>
    <row r="140" spans="1:60" ht="12.75" outlineLevel="1">
      <c r="A140" s="155"/>
      <c r="B140" s="143"/>
      <c r="C140" s="179" t="s">
        <v>605</v>
      </c>
      <c r="D140" s="146"/>
      <c r="E140" s="149">
        <v>6.8568</v>
      </c>
      <c r="F140" s="152"/>
      <c r="G140" s="152"/>
      <c r="H140" s="151"/>
      <c r="I140" s="157"/>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row>
    <row r="141" spans="1:60" ht="12.75" outlineLevel="1">
      <c r="A141" s="155"/>
      <c r="B141" s="143"/>
      <c r="C141" s="179" t="s">
        <v>606</v>
      </c>
      <c r="D141" s="146"/>
      <c r="E141" s="149">
        <v>9.12</v>
      </c>
      <c r="F141" s="152"/>
      <c r="G141" s="152"/>
      <c r="H141" s="151"/>
      <c r="I141" s="157"/>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row>
    <row r="142" spans="1:60" ht="12.75" outlineLevel="1">
      <c r="A142" s="155"/>
      <c r="B142" s="143"/>
      <c r="C142" s="179" t="s">
        <v>607</v>
      </c>
      <c r="D142" s="146"/>
      <c r="E142" s="149">
        <v>6.108</v>
      </c>
      <c r="F142" s="152"/>
      <c r="G142" s="152"/>
      <c r="H142" s="151"/>
      <c r="I142" s="157"/>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row>
    <row r="143" spans="1:60" ht="12.75" outlineLevel="1">
      <c r="A143" s="155"/>
      <c r="B143" s="143"/>
      <c r="C143" s="179" t="s">
        <v>609</v>
      </c>
      <c r="D143" s="146"/>
      <c r="E143" s="149">
        <v>29.64</v>
      </c>
      <c r="F143" s="152"/>
      <c r="G143" s="152"/>
      <c r="H143" s="151"/>
      <c r="I143" s="157"/>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row>
    <row r="144" spans="1:60" ht="12.75" outlineLevel="1">
      <c r="A144" s="155"/>
      <c r="B144" s="143"/>
      <c r="C144" s="179" t="s">
        <v>576</v>
      </c>
      <c r="D144" s="146"/>
      <c r="E144" s="149">
        <v>18.1</v>
      </c>
      <c r="F144" s="152"/>
      <c r="G144" s="152"/>
      <c r="H144" s="151"/>
      <c r="I144" s="157"/>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row>
    <row r="145" spans="1:60" ht="12.75" outlineLevel="1">
      <c r="A145" s="155"/>
      <c r="B145" s="143"/>
      <c r="C145" s="179" t="s">
        <v>612</v>
      </c>
      <c r="D145" s="146"/>
      <c r="E145" s="149">
        <v>0.192</v>
      </c>
      <c r="F145" s="152"/>
      <c r="G145" s="152"/>
      <c r="H145" s="151"/>
      <c r="I145" s="157"/>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row>
    <row r="146" spans="1:60" ht="12.75" outlineLevel="1">
      <c r="A146" s="155"/>
      <c r="B146" s="143"/>
      <c r="C146" s="179" t="s">
        <v>613</v>
      </c>
      <c r="D146" s="146"/>
      <c r="E146" s="149">
        <v>0.384</v>
      </c>
      <c r="F146" s="152"/>
      <c r="G146" s="152"/>
      <c r="H146" s="151"/>
      <c r="I146" s="157"/>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row>
    <row r="147" spans="1:60" ht="12.75" outlineLevel="1">
      <c r="A147" s="155"/>
      <c r="B147" s="143"/>
      <c r="C147" s="179" t="s">
        <v>614</v>
      </c>
      <c r="D147" s="146"/>
      <c r="E147" s="149">
        <v>0.192</v>
      </c>
      <c r="F147" s="152"/>
      <c r="G147" s="152"/>
      <c r="H147" s="151"/>
      <c r="I147" s="157"/>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row>
    <row r="148" spans="1:60" ht="12.75" outlineLevel="1">
      <c r="A148" s="155"/>
      <c r="B148" s="143"/>
      <c r="C148" s="179" t="s">
        <v>615</v>
      </c>
      <c r="D148" s="146"/>
      <c r="E148" s="149">
        <v>0.39</v>
      </c>
      <c r="F148" s="152"/>
      <c r="G148" s="152"/>
      <c r="H148" s="151"/>
      <c r="I148" s="157"/>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row>
    <row r="149" spans="1:60" ht="12.75" outlineLevel="1">
      <c r="A149" s="155"/>
      <c r="B149" s="222" t="s">
        <v>622</v>
      </c>
      <c r="C149" s="223"/>
      <c r="D149" s="224"/>
      <c r="E149" s="225"/>
      <c r="F149" s="226"/>
      <c r="G149" s="227"/>
      <c r="H149" s="151"/>
      <c r="I149" s="157"/>
      <c r="J149" s="139"/>
      <c r="K149" s="139">
        <v>1</v>
      </c>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row>
    <row r="150" spans="1:60" ht="12.75" outlineLevel="1">
      <c r="A150" s="155">
        <v>26</v>
      </c>
      <c r="B150" s="143" t="s">
        <v>623</v>
      </c>
      <c r="C150" s="178" t="s">
        <v>624</v>
      </c>
      <c r="D150" s="145" t="s">
        <v>552</v>
      </c>
      <c r="E150" s="148">
        <v>49.38</v>
      </c>
      <c r="F150" s="153"/>
      <c r="G150" s="152">
        <f>E150*F150</f>
        <v>0</v>
      </c>
      <c r="H150" s="151" t="s">
        <v>573</v>
      </c>
      <c r="I150" s="157" t="s">
        <v>486</v>
      </c>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v>21</v>
      </c>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row>
    <row r="151" spans="1:60" ht="12.75" outlineLevel="1">
      <c r="A151" s="155"/>
      <c r="B151" s="143"/>
      <c r="C151" s="228" t="s">
        <v>625</v>
      </c>
      <c r="D151" s="229"/>
      <c r="E151" s="230"/>
      <c r="F151" s="231"/>
      <c r="G151" s="232"/>
      <c r="H151" s="151"/>
      <c r="I151" s="157"/>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40" t="str">
        <f>C151</f>
        <v>včetně kotevní techniky</v>
      </c>
      <c r="BB151" s="139"/>
      <c r="BC151" s="139"/>
      <c r="BD151" s="139"/>
      <c r="BE151" s="139"/>
      <c r="BF151" s="139"/>
      <c r="BG151" s="139"/>
      <c r="BH151" s="139"/>
    </row>
    <row r="152" spans="1:60" ht="12.75" outlineLevel="1">
      <c r="A152" s="155"/>
      <c r="B152" s="143"/>
      <c r="C152" s="179" t="s">
        <v>626</v>
      </c>
      <c r="D152" s="146"/>
      <c r="E152" s="149">
        <v>21.28</v>
      </c>
      <c r="F152" s="152"/>
      <c r="G152" s="152"/>
      <c r="H152" s="151"/>
      <c r="I152" s="157"/>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row>
    <row r="153" spans="1:60" ht="12.75" outlineLevel="1">
      <c r="A153" s="155"/>
      <c r="B153" s="143"/>
      <c r="C153" s="179" t="s">
        <v>627</v>
      </c>
      <c r="D153" s="146"/>
      <c r="E153" s="149">
        <v>28.1</v>
      </c>
      <c r="F153" s="152"/>
      <c r="G153" s="152"/>
      <c r="H153" s="151"/>
      <c r="I153" s="157"/>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row>
    <row r="154" spans="1:60" ht="12.75" outlineLevel="1">
      <c r="A154" s="155"/>
      <c r="B154" s="222" t="s">
        <v>628</v>
      </c>
      <c r="C154" s="223"/>
      <c r="D154" s="224"/>
      <c r="E154" s="225"/>
      <c r="F154" s="226"/>
      <c r="G154" s="227"/>
      <c r="H154" s="151"/>
      <c r="I154" s="157"/>
      <c r="J154" s="139"/>
      <c r="K154" s="139">
        <v>1</v>
      </c>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row>
    <row r="155" spans="1:60" ht="12.75" outlineLevel="1">
      <c r="A155" s="155">
        <v>27</v>
      </c>
      <c r="B155" s="143" t="s">
        <v>629</v>
      </c>
      <c r="C155" s="178" t="s">
        <v>630</v>
      </c>
      <c r="D155" s="145" t="s">
        <v>484</v>
      </c>
      <c r="E155" s="148">
        <v>259.8822</v>
      </c>
      <c r="F155" s="153"/>
      <c r="G155" s="152">
        <f>E155*F155</f>
        <v>0</v>
      </c>
      <c r="H155" s="151" t="s">
        <v>573</v>
      </c>
      <c r="I155" s="157" t="s">
        <v>486</v>
      </c>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v>21</v>
      </c>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row>
    <row r="156" spans="1:60" ht="12.75" outlineLevel="1">
      <c r="A156" s="155"/>
      <c r="B156" s="143"/>
      <c r="C156" s="179" t="s">
        <v>631</v>
      </c>
      <c r="D156" s="146"/>
      <c r="E156" s="149">
        <v>28.1952</v>
      </c>
      <c r="F156" s="152"/>
      <c r="G156" s="152"/>
      <c r="H156" s="151"/>
      <c r="I156" s="157"/>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row>
    <row r="157" spans="1:60" ht="12.75" outlineLevel="1">
      <c r="A157" s="155"/>
      <c r="B157" s="143"/>
      <c r="C157" s="179" t="s">
        <v>632</v>
      </c>
      <c r="D157" s="146"/>
      <c r="E157" s="149">
        <v>38.016</v>
      </c>
      <c r="F157" s="152"/>
      <c r="G157" s="152"/>
      <c r="H157" s="151"/>
      <c r="I157" s="157"/>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row>
    <row r="158" spans="1:60" ht="12.75" outlineLevel="1">
      <c r="A158" s="155"/>
      <c r="B158" s="143"/>
      <c r="C158" s="179" t="s">
        <v>633</v>
      </c>
      <c r="D158" s="146"/>
      <c r="E158" s="149">
        <v>25.2</v>
      </c>
      <c r="F158" s="152"/>
      <c r="G158" s="152"/>
      <c r="H158" s="151"/>
      <c r="I158" s="157"/>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row>
    <row r="159" spans="1:60" ht="12.75" outlineLevel="1">
      <c r="A159" s="155"/>
      <c r="B159" s="143"/>
      <c r="C159" s="179" t="s">
        <v>634</v>
      </c>
      <c r="D159" s="146"/>
      <c r="E159" s="149">
        <v>73.92</v>
      </c>
      <c r="F159" s="152"/>
      <c r="G159" s="152"/>
      <c r="H159" s="151"/>
      <c r="I159" s="157"/>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row>
    <row r="160" spans="1:60" ht="12.75" outlineLevel="1">
      <c r="A160" s="155"/>
      <c r="B160" s="143"/>
      <c r="C160" s="179" t="s">
        <v>635</v>
      </c>
      <c r="D160" s="146"/>
      <c r="E160" s="149">
        <v>74.576</v>
      </c>
      <c r="F160" s="152"/>
      <c r="G160" s="152"/>
      <c r="H160" s="151"/>
      <c r="I160" s="157"/>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row>
    <row r="161" spans="1:60" ht="12.75" outlineLevel="1">
      <c r="A161" s="155"/>
      <c r="B161" s="143"/>
      <c r="C161" s="179" t="s">
        <v>636</v>
      </c>
      <c r="D161" s="146"/>
      <c r="E161" s="149">
        <v>16.87</v>
      </c>
      <c r="F161" s="152"/>
      <c r="G161" s="152"/>
      <c r="H161" s="151"/>
      <c r="I161" s="157"/>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row>
    <row r="162" spans="1:60" ht="12.75" outlineLevel="1">
      <c r="A162" s="155"/>
      <c r="B162" s="143"/>
      <c r="C162" s="179" t="s">
        <v>581</v>
      </c>
      <c r="D162" s="146"/>
      <c r="E162" s="149">
        <v>3.105</v>
      </c>
      <c r="F162" s="152"/>
      <c r="G162" s="152"/>
      <c r="H162" s="151"/>
      <c r="I162" s="157"/>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row>
    <row r="163" spans="1:60" ht="12.75" outlineLevel="1">
      <c r="A163" s="155">
        <v>28</v>
      </c>
      <c r="B163" s="143" t="s">
        <v>637</v>
      </c>
      <c r="C163" s="178" t="s">
        <v>638</v>
      </c>
      <c r="D163" s="145" t="s">
        <v>552</v>
      </c>
      <c r="E163" s="148">
        <v>1485.668</v>
      </c>
      <c r="F163" s="153"/>
      <c r="G163" s="152">
        <f>E163*F163</f>
        <v>0</v>
      </c>
      <c r="H163" s="151" t="s">
        <v>573</v>
      </c>
      <c r="I163" s="157" t="s">
        <v>486</v>
      </c>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v>21</v>
      </c>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row>
    <row r="164" spans="1:60" ht="12.75" outlineLevel="1">
      <c r="A164" s="155"/>
      <c r="B164" s="143"/>
      <c r="C164" s="228" t="s">
        <v>639</v>
      </c>
      <c r="D164" s="229"/>
      <c r="E164" s="230"/>
      <c r="F164" s="231"/>
      <c r="G164" s="232"/>
      <c r="H164" s="151"/>
      <c r="I164" s="157"/>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40" t="str">
        <f>C164</f>
        <v>položka je určena pro lišty které nejsou součástí zateplovacího systému</v>
      </c>
      <c r="BB164" s="139"/>
      <c r="BC164" s="139"/>
      <c r="BD164" s="139"/>
      <c r="BE164" s="139"/>
      <c r="BF164" s="139"/>
      <c r="BG164" s="139"/>
      <c r="BH164" s="139"/>
    </row>
    <row r="165" spans="1:60" ht="12.75" outlineLevel="1">
      <c r="A165" s="155"/>
      <c r="B165" s="143"/>
      <c r="C165" s="179" t="s">
        <v>640</v>
      </c>
      <c r="D165" s="146"/>
      <c r="E165" s="149">
        <v>352.44</v>
      </c>
      <c r="F165" s="152"/>
      <c r="G165" s="152"/>
      <c r="H165" s="151"/>
      <c r="I165" s="157"/>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row>
    <row r="166" spans="1:60" ht="12.75" outlineLevel="1">
      <c r="A166" s="155"/>
      <c r="B166" s="143"/>
      <c r="C166" s="179" t="s">
        <v>641</v>
      </c>
      <c r="D166" s="146"/>
      <c r="E166" s="149">
        <v>475.2</v>
      </c>
      <c r="F166" s="152"/>
      <c r="G166" s="152"/>
      <c r="H166" s="151"/>
      <c r="I166" s="157"/>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row>
    <row r="167" spans="1:60" ht="12.75" outlineLevel="1">
      <c r="A167" s="155"/>
      <c r="B167" s="143"/>
      <c r="C167" s="179" t="s">
        <v>642</v>
      </c>
      <c r="D167" s="146"/>
      <c r="E167" s="149">
        <v>157.5</v>
      </c>
      <c r="F167" s="152"/>
      <c r="G167" s="152"/>
      <c r="H167" s="151"/>
      <c r="I167" s="157"/>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row>
    <row r="168" spans="1:60" ht="12.75" outlineLevel="1">
      <c r="A168" s="155"/>
      <c r="B168" s="143"/>
      <c r="C168" s="179" t="s">
        <v>643</v>
      </c>
      <c r="D168" s="146"/>
      <c r="E168" s="149">
        <v>462</v>
      </c>
      <c r="F168" s="152"/>
      <c r="G168" s="152"/>
      <c r="H168" s="151"/>
      <c r="I168" s="157"/>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row>
    <row r="169" spans="1:60" ht="12.75" outlineLevel="1">
      <c r="A169" s="155"/>
      <c r="B169" s="143"/>
      <c r="C169" s="179" t="s">
        <v>644</v>
      </c>
      <c r="D169" s="146"/>
      <c r="E169" s="149">
        <v>38.528</v>
      </c>
      <c r="F169" s="152"/>
      <c r="G169" s="152"/>
      <c r="H169" s="151"/>
      <c r="I169" s="157"/>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row>
    <row r="170" spans="1:60" ht="12.75" outlineLevel="1">
      <c r="A170" s="155"/>
      <c r="B170" s="222" t="s">
        <v>645</v>
      </c>
      <c r="C170" s="223"/>
      <c r="D170" s="224"/>
      <c r="E170" s="225"/>
      <c r="F170" s="226"/>
      <c r="G170" s="227"/>
      <c r="H170" s="151"/>
      <c r="I170" s="157"/>
      <c r="J170" s="139"/>
      <c r="K170" s="139">
        <v>1</v>
      </c>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row>
    <row r="171" spans="1:60" ht="12.75" outlineLevel="1">
      <c r="A171" s="155">
        <v>29</v>
      </c>
      <c r="B171" s="143" t="s">
        <v>646</v>
      </c>
      <c r="C171" s="178" t="s">
        <v>647</v>
      </c>
      <c r="D171" s="145" t="s">
        <v>484</v>
      </c>
      <c r="E171" s="148">
        <v>1172.28</v>
      </c>
      <c r="F171" s="153"/>
      <c r="G171" s="152">
        <f>E171*F171</f>
        <v>0</v>
      </c>
      <c r="H171" s="151" t="s">
        <v>573</v>
      </c>
      <c r="I171" s="157" t="s">
        <v>486</v>
      </c>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v>21</v>
      </c>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row>
    <row r="172" spans="1:60" ht="12.75" outlineLevel="1">
      <c r="A172" s="155"/>
      <c r="B172" s="143"/>
      <c r="C172" s="179" t="s">
        <v>574</v>
      </c>
      <c r="D172" s="146"/>
      <c r="E172" s="149">
        <v>890.16</v>
      </c>
      <c r="F172" s="152"/>
      <c r="G172" s="152"/>
      <c r="H172" s="151"/>
      <c r="I172" s="157"/>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row>
    <row r="173" spans="1:60" ht="12.75" outlineLevel="1">
      <c r="A173" s="155"/>
      <c r="B173" s="143"/>
      <c r="C173" s="179" t="s">
        <v>575</v>
      </c>
      <c r="D173" s="146"/>
      <c r="E173" s="149">
        <v>160.94</v>
      </c>
      <c r="F173" s="152"/>
      <c r="G173" s="152"/>
      <c r="H173" s="151"/>
      <c r="I173" s="157"/>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row>
    <row r="174" spans="1:60" ht="12.75" outlineLevel="1">
      <c r="A174" s="155"/>
      <c r="B174" s="143"/>
      <c r="C174" s="179" t="s">
        <v>598</v>
      </c>
      <c r="D174" s="146"/>
      <c r="E174" s="149">
        <v>52.47</v>
      </c>
      <c r="F174" s="152"/>
      <c r="G174" s="152"/>
      <c r="H174" s="151"/>
      <c r="I174" s="157"/>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row>
    <row r="175" spans="1:60" ht="12.75" outlineLevel="1">
      <c r="A175" s="155"/>
      <c r="B175" s="143"/>
      <c r="C175" s="179" t="s">
        <v>593</v>
      </c>
      <c r="D175" s="146"/>
      <c r="E175" s="149">
        <v>50.61</v>
      </c>
      <c r="F175" s="152"/>
      <c r="G175" s="152"/>
      <c r="H175" s="151"/>
      <c r="I175" s="157"/>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row>
    <row r="176" spans="1:60" ht="12.75" outlineLevel="1">
      <c r="A176" s="155"/>
      <c r="B176" s="143"/>
      <c r="C176" s="179" t="s">
        <v>576</v>
      </c>
      <c r="D176" s="146"/>
      <c r="E176" s="149">
        <v>18.1</v>
      </c>
      <c r="F176" s="152"/>
      <c r="G176" s="152"/>
      <c r="H176" s="151"/>
      <c r="I176" s="157"/>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row>
    <row r="177" spans="1:60" ht="12.75" outlineLevel="1">
      <c r="A177" s="155"/>
      <c r="B177" s="222" t="s">
        <v>648</v>
      </c>
      <c r="C177" s="223"/>
      <c r="D177" s="224"/>
      <c r="E177" s="225"/>
      <c r="F177" s="226"/>
      <c r="G177" s="227"/>
      <c r="H177" s="151"/>
      <c r="I177" s="157"/>
      <c r="J177" s="139"/>
      <c r="K177" s="139">
        <v>1</v>
      </c>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row>
    <row r="178" spans="1:60" ht="12.75" outlineLevel="1">
      <c r="A178" s="155">
        <v>30</v>
      </c>
      <c r="B178" s="143" t="s">
        <v>649</v>
      </c>
      <c r="C178" s="178" t="s">
        <v>650</v>
      </c>
      <c r="D178" s="145" t="s">
        <v>552</v>
      </c>
      <c r="E178" s="148">
        <v>28.1</v>
      </c>
      <c r="F178" s="153"/>
      <c r="G178" s="152">
        <f>E178*F178</f>
        <v>0</v>
      </c>
      <c r="H178" s="151" t="s">
        <v>651</v>
      </c>
      <c r="I178" s="157" t="s">
        <v>561</v>
      </c>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v>21</v>
      </c>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row>
    <row r="179" spans="1:60" ht="12.75" outlineLevel="1">
      <c r="A179" s="155"/>
      <c r="B179" s="143"/>
      <c r="C179" s="228" t="s">
        <v>652</v>
      </c>
      <c r="D179" s="229"/>
      <c r="E179" s="230"/>
      <c r="F179" s="231"/>
      <c r="G179" s="232"/>
      <c r="H179" s="151"/>
      <c r="I179" s="157"/>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40" t="str">
        <f>C179</f>
        <v>včetně dodávky těsnění</v>
      </c>
      <c r="BB179" s="139"/>
      <c r="BC179" s="139"/>
      <c r="BD179" s="139"/>
      <c r="BE179" s="139"/>
      <c r="BF179" s="139"/>
      <c r="BG179" s="139"/>
      <c r="BH179" s="139"/>
    </row>
    <row r="180" spans="1:60" ht="12.75" outlineLevel="1">
      <c r="A180" s="155"/>
      <c r="B180" s="143"/>
      <c r="C180" s="179" t="s">
        <v>627</v>
      </c>
      <c r="D180" s="146"/>
      <c r="E180" s="149">
        <v>28.1</v>
      </c>
      <c r="F180" s="152"/>
      <c r="G180" s="152"/>
      <c r="H180" s="151"/>
      <c r="I180" s="157"/>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row>
    <row r="181" spans="1:60" ht="12.75" outlineLevel="1">
      <c r="A181" s="155">
        <v>31</v>
      </c>
      <c r="B181" s="143" t="s">
        <v>653</v>
      </c>
      <c r="C181" s="178" t="s">
        <v>654</v>
      </c>
      <c r="D181" s="145" t="s">
        <v>655</v>
      </c>
      <c r="E181" s="148">
        <v>40.4064</v>
      </c>
      <c r="F181" s="153"/>
      <c r="G181" s="152">
        <f>E181*F181</f>
        <v>0</v>
      </c>
      <c r="H181" s="151"/>
      <c r="I181" s="157" t="s">
        <v>561</v>
      </c>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v>21</v>
      </c>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row>
    <row r="182" spans="1:60" ht="12.75" outlineLevel="1">
      <c r="A182" s="155"/>
      <c r="B182" s="143"/>
      <c r="C182" s="179" t="s">
        <v>656</v>
      </c>
      <c r="D182" s="146"/>
      <c r="E182" s="149">
        <v>40.4064</v>
      </c>
      <c r="F182" s="152"/>
      <c r="G182" s="152"/>
      <c r="H182" s="151"/>
      <c r="I182" s="157"/>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row>
    <row r="183" spans="1:60" ht="12.75" outlineLevel="1">
      <c r="A183" s="155">
        <v>32</v>
      </c>
      <c r="B183" s="143" t="s">
        <v>657</v>
      </c>
      <c r="C183" s="178" t="s">
        <v>658</v>
      </c>
      <c r="D183" s="145" t="s">
        <v>552</v>
      </c>
      <c r="E183" s="148">
        <v>179.7444</v>
      </c>
      <c r="F183" s="153"/>
      <c r="G183" s="152">
        <f>E183*F183</f>
        <v>0</v>
      </c>
      <c r="H183" s="151" t="s">
        <v>557</v>
      </c>
      <c r="I183" s="157" t="s">
        <v>486</v>
      </c>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v>21</v>
      </c>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row>
    <row r="184" spans="1:60" ht="12.75" outlineLevel="1">
      <c r="A184" s="155"/>
      <c r="B184" s="143"/>
      <c r="C184" s="179" t="s">
        <v>659</v>
      </c>
      <c r="D184" s="146"/>
      <c r="E184" s="149">
        <v>179.7444</v>
      </c>
      <c r="F184" s="152"/>
      <c r="G184" s="152"/>
      <c r="H184" s="151"/>
      <c r="I184" s="157"/>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row>
    <row r="185" spans="1:60" ht="12.75" outlineLevel="1">
      <c r="A185" s="155">
        <v>33</v>
      </c>
      <c r="B185" s="143" t="s">
        <v>660</v>
      </c>
      <c r="C185" s="178" t="s">
        <v>661</v>
      </c>
      <c r="D185" s="145" t="s">
        <v>552</v>
      </c>
      <c r="E185" s="148">
        <v>657.7164</v>
      </c>
      <c r="F185" s="153"/>
      <c r="G185" s="152">
        <f>E185*F185</f>
        <v>0</v>
      </c>
      <c r="H185" s="151" t="s">
        <v>557</v>
      </c>
      <c r="I185" s="157" t="s">
        <v>486</v>
      </c>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v>21</v>
      </c>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row>
    <row r="186" spans="1:60" ht="12.75" outlineLevel="1">
      <c r="A186" s="155"/>
      <c r="B186" s="143"/>
      <c r="C186" s="179" t="s">
        <v>659</v>
      </c>
      <c r="D186" s="146"/>
      <c r="E186" s="149">
        <v>179.7444</v>
      </c>
      <c r="F186" s="152"/>
      <c r="G186" s="152"/>
      <c r="H186" s="151"/>
      <c r="I186" s="157"/>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row>
    <row r="187" spans="1:60" ht="12.75" outlineLevel="1">
      <c r="A187" s="155"/>
      <c r="B187" s="143"/>
      <c r="C187" s="179" t="s">
        <v>662</v>
      </c>
      <c r="D187" s="146"/>
      <c r="E187" s="149">
        <v>242.352</v>
      </c>
      <c r="F187" s="152"/>
      <c r="G187" s="152"/>
      <c r="H187" s="151"/>
      <c r="I187" s="157"/>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row>
    <row r="188" spans="1:60" ht="12.75" outlineLevel="1">
      <c r="A188" s="155"/>
      <c r="B188" s="143"/>
      <c r="C188" s="179" t="s">
        <v>663</v>
      </c>
      <c r="D188" s="146"/>
      <c r="E188" s="149">
        <v>235.62</v>
      </c>
      <c r="F188" s="152"/>
      <c r="G188" s="152"/>
      <c r="H188" s="151"/>
      <c r="I188" s="157"/>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row>
    <row r="189" spans="1:60" ht="12.75" outlineLevel="1">
      <c r="A189" s="155">
        <v>34</v>
      </c>
      <c r="B189" s="143" t="s">
        <v>664</v>
      </c>
      <c r="C189" s="178" t="s">
        <v>665</v>
      </c>
      <c r="D189" s="145" t="s">
        <v>552</v>
      </c>
      <c r="E189" s="148">
        <v>160.65</v>
      </c>
      <c r="F189" s="153"/>
      <c r="G189" s="152">
        <f>E189*F189</f>
        <v>0</v>
      </c>
      <c r="H189" s="151" t="s">
        <v>557</v>
      </c>
      <c r="I189" s="157" t="s">
        <v>486</v>
      </c>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v>21</v>
      </c>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row>
    <row r="190" spans="1:60" ht="12.75" outlineLevel="1">
      <c r="A190" s="155"/>
      <c r="B190" s="143"/>
      <c r="C190" s="179" t="s">
        <v>666</v>
      </c>
      <c r="D190" s="146"/>
      <c r="E190" s="149">
        <v>160.65</v>
      </c>
      <c r="F190" s="152"/>
      <c r="G190" s="152"/>
      <c r="H190" s="151"/>
      <c r="I190" s="157"/>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row>
    <row r="191" spans="1:60" ht="12.75" outlineLevel="1">
      <c r="A191" s="155">
        <v>35</v>
      </c>
      <c r="B191" s="143" t="s">
        <v>667</v>
      </c>
      <c r="C191" s="178" t="s">
        <v>668</v>
      </c>
      <c r="D191" s="145" t="s">
        <v>552</v>
      </c>
      <c r="E191" s="148">
        <v>477.972</v>
      </c>
      <c r="F191" s="153"/>
      <c r="G191" s="152">
        <f>E191*F191</f>
        <v>0</v>
      </c>
      <c r="H191" s="151" t="s">
        <v>557</v>
      </c>
      <c r="I191" s="157" t="s">
        <v>486</v>
      </c>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v>21</v>
      </c>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row>
    <row r="192" spans="1:60" ht="12.75" outlineLevel="1">
      <c r="A192" s="155"/>
      <c r="B192" s="143"/>
      <c r="C192" s="179" t="s">
        <v>662</v>
      </c>
      <c r="D192" s="146"/>
      <c r="E192" s="149">
        <v>242.352</v>
      </c>
      <c r="F192" s="152"/>
      <c r="G192" s="152"/>
      <c r="H192" s="151"/>
      <c r="I192" s="157"/>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row>
    <row r="193" spans="1:60" ht="12.75" outlineLevel="1">
      <c r="A193" s="155"/>
      <c r="B193" s="143"/>
      <c r="C193" s="179" t="s">
        <v>663</v>
      </c>
      <c r="D193" s="146"/>
      <c r="E193" s="149">
        <v>235.62</v>
      </c>
      <c r="F193" s="152"/>
      <c r="G193" s="152"/>
      <c r="H193" s="151"/>
      <c r="I193" s="157"/>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row>
    <row r="194" spans="1:9" ht="12.75">
      <c r="A194" s="154" t="s">
        <v>476</v>
      </c>
      <c r="B194" s="142" t="s">
        <v>669</v>
      </c>
      <c r="C194" s="176" t="s">
        <v>670</v>
      </c>
      <c r="D194" s="144"/>
      <c r="E194" s="147"/>
      <c r="F194" s="214">
        <f>SUM(G195:G224)</f>
        <v>0</v>
      </c>
      <c r="G194" s="215"/>
      <c r="H194" s="150"/>
      <c r="I194" s="156"/>
    </row>
    <row r="195" spans="1:60" ht="12.75" outlineLevel="1">
      <c r="A195" s="155"/>
      <c r="B195" s="216" t="s">
        <v>671</v>
      </c>
      <c r="C195" s="217"/>
      <c r="D195" s="218"/>
      <c r="E195" s="219"/>
      <c r="F195" s="220"/>
      <c r="G195" s="221"/>
      <c r="H195" s="151"/>
      <c r="I195" s="157"/>
      <c r="J195" s="139"/>
      <c r="K195" s="139">
        <v>1</v>
      </c>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row>
    <row r="196" spans="1:60" ht="12.75" outlineLevel="1">
      <c r="A196" s="155">
        <v>36</v>
      </c>
      <c r="B196" s="143" t="s">
        <v>672</v>
      </c>
      <c r="C196" s="178" t="s">
        <v>673</v>
      </c>
      <c r="D196" s="145" t="s">
        <v>484</v>
      </c>
      <c r="E196" s="148">
        <v>1723.8</v>
      </c>
      <c r="F196" s="153"/>
      <c r="G196" s="152">
        <f>E196*F196</f>
        <v>0</v>
      </c>
      <c r="H196" s="151" t="s">
        <v>674</v>
      </c>
      <c r="I196" s="157" t="s">
        <v>486</v>
      </c>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v>21</v>
      </c>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row>
    <row r="197" spans="1:60" ht="12.75" outlineLevel="1">
      <c r="A197" s="155"/>
      <c r="B197" s="143"/>
      <c r="C197" s="228" t="s">
        <v>675</v>
      </c>
      <c r="D197" s="229"/>
      <c r="E197" s="230"/>
      <c r="F197" s="231"/>
      <c r="G197" s="232"/>
      <c r="H197" s="151"/>
      <c r="I197" s="157"/>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40" t="str">
        <f>C197</f>
        <v>Včetně kotvení lešení.</v>
      </c>
      <c r="BB197" s="139"/>
      <c r="BC197" s="139"/>
      <c r="BD197" s="139"/>
      <c r="BE197" s="139"/>
      <c r="BF197" s="139"/>
      <c r="BG197" s="139"/>
      <c r="BH197" s="139"/>
    </row>
    <row r="198" spans="1:60" ht="12.75" outlineLevel="1">
      <c r="A198" s="155"/>
      <c r="B198" s="143"/>
      <c r="C198" s="179" t="s">
        <v>676</v>
      </c>
      <c r="D198" s="146"/>
      <c r="E198" s="149">
        <v>1420.8</v>
      </c>
      <c r="F198" s="152"/>
      <c r="G198" s="152"/>
      <c r="H198" s="151"/>
      <c r="I198" s="157"/>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row>
    <row r="199" spans="1:60" ht="12.75" outlineLevel="1">
      <c r="A199" s="155"/>
      <c r="B199" s="143"/>
      <c r="C199" s="179" t="s">
        <v>677</v>
      </c>
      <c r="D199" s="146"/>
      <c r="E199" s="149">
        <v>303</v>
      </c>
      <c r="F199" s="152"/>
      <c r="G199" s="152"/>
      <c r="H199" s="151"/>
      <c r="I199" s="157"/>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row>
    <row r="200" spans="1:60" ht="12.75" outlineLevel="1">
      <c r="A200" s="155"/>
      <c r="B200" s="222" t="s">
        <v>678</v>
      </c>
      <c r="C200" s="223"/>
      <c r="D200" s="224"/>
      <c r="E200" s="225"/>
      <c r="F200" s="226"/>
      <c r="G200" s="227"/>
      <c r="H200" s="151"/>
      <c r="I200" s="157"/>
      <c r="J200" s="139"/>
      <c r="K200" s="139">
        <v>2</v>
      </c>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row>
    <row r="201" spans="1:60" ht="12.75" outlineLevel="1">
      <c r="A201" s="155">
        <v>37</v>
      </c>
      <c r="B201" s="143" t="s">
        <v>679</v>
      </c>
      <c r="C201" s="178" t="s">
        <v>680</v>
      </c>
      <c r="D201" s="145" t="s">
        <v>484</v>
      </c>
      <c r="E201" s="148">
        <v>3447.6</v>
      </c>
      <c r="F201" s="153"/>
      <c r="G201" s="152">
        <f>E201*F201</f>
        <v>0</v>
      </c>
      <c r="H201" s="151" t="s">
        <v>674</v>
      </c>
      <c r="I201" s="157" t="s">
        <v>486</v>
      </c>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v>21</v>
      </c>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row>
    <row r="202" spans="1:60" ht="12.75" outlineLevel="1">
      <c r="A202" s="155"/>
      <c r="B202" s="143"/>
      <c r="C202" s="179" t="s">
        <v>681</v>
      </c>
      <c r="D202" s="146"/>
      <c r="E202" s="149">
        <v>2841.6</v>
      </c>
      <c r="F202" s="152"/>
      <c r="G202" s="152"/>
      <c r="H202" s="151"/>
      <c r="I202" s="157"/>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row>
    <row r="203" spans="1:60" ht="12.75" outlineLevel="1">
      <c r="A203" s="155"/>
      <c r="B203" s="143"/>
      <c r="C203" s="179" t="s">
        <v>682</v>
      </c>
      <c r="D203" s="146"/>
      <c r="E203" s="149">
        <v>606</v>
      </c>
      <c r="F203" s="152"/>
      <c r="G203" s="152"/>
      <c r="H203" s="151"/>
      <c r="I203" s="157"/>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39"/>
      <c r="AX203" s="139"/>
      <c r="AY203" s="139"/>
      <c r="AZ203" s="139"/>
      <c r="BA203" s="139"/>
      <c r="BB203" s="139"/>
      <c r="BC203" s="139"/>
      <c r="BD203" s="139"/>
      <c r="BE203" s="139"/>
      <c r="BF203" s="139"/>
      <c r="BG203" s="139"/>
      <c r="BH203" s="139"/>
    </row>
    <row r="204" spans="1:60" ht="12.75" outlineLevel="1">
      <c r="A204" s="155"/>
      <c r="B204" s="222" t="s">
        <v>683</v>
      </c>
      <c r="C204" s="223"/>
      <c r="D204" s="224"/>
      <c r="E204" s="225"/>
      <c r="F204" s="226"/>
      <c r="G204" s="227"/>
      <c r="H204" s="151"/>
      <c r="I204" s="157"/>
      <c r="J204" s="139"/>
      <c r="K204" s="139">
        <v>1</v>
      </c>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row>
    <row r="205" spans="1:60" ht="12.75" outlineLevel="1">
      <c r="A205" s="155">
        <v>38</v>
      </c>
      <c r="B205" s="143" t="s">
        <v>684</v>
      </c>
      <c r="C205" s="178" t="s">
        <v>685</v>
      </c>
      <c r="D205" s="145" t="s">
        <v>484</v>
      </c>
      <c r="E205" s="148">
        <v>1723.8</v>
      </c>
      <c r="F205" s="153"/>
      <c r="G205" s="152">
        <f>E205*F205</f>
        <v>0</v>
      </c>
      <c r="H205" s="151" t="s">
        <v>674</v>
      </c>
      <c r="I205" s="157" t="s">
        <v>486</v>
      </c>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v>21</v>
      </c>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row>
    <row r="206" spans="1:60" ht="12.75" outlineLevel="1">
      <c r="A206" s="155"/>
      <c r="B206" s="143"/>
      <c r="C206" s="179" t="s">
        <v>676</v>
      </c>
      <c r="D206" s="146"/>
      <c r="E206" s="149">
        <v>1420.8</v>
      </c>
      <c r="F206" s="152"/>
      <c r="G206" s="152"/>
      <c r="H206" s="151"/>
      <c r="I206" s="157"/>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row>
    <row r="207" spans="1:60" ht="12.75" outlineLevel="1">
      <c r="A207" s="155"/>
      <c r="B207" s="143"/>
      <c r="C207" s="179" t="s">
        <v>677</v>
      </c>
      <c r="D207" s="146"/>
      <c r="E207" s="149">
        <v>303</v>
      </c>
      <c r="F207" s="152"/>
      <c r="G207" s="152"/>
      <c r="H207" s="151"/>
      <c r="I207" s="157"/>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row>
    <row r="208" spans="1:60" ht="12.75" outlineLevel="1">
      <c r="A208" s="155"/>
      <c r="B208" s="222" t="s">
        <v>686</v>
      </c>
      <c r="C208" s="223"/>
      <c r="D208" s="224"/>
      <c r="E208" s="225"/>
      <c r="F208" s="226"/>
      <c r="G208" s="227"/>
      <c r="H208" s="151"/>
      <c r="I208" s="157"/>
      <c r="J208" s="139"/>
      <c r="K208" s="139">
        <v>1</v>
      </c>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39"/>
      <c r="AY208" s="139"/>
      <c r="AZ208" s="139"/>
      <c r="BA208" s="139"/>
      <c r="BB208" s="139"/>
      <c r="BC208" s="139"/>
      <c r="BD208" s="139"/>
      <c r="BE208" s="139"/>
      <c r="BF208" s="139"/>
      <c r="BG208" s="139"/>
      <c r="BH208" s="139"/>
    </row>
    <row r="209" spans="1:60" ht="12.75" outlineLevel="1">
      <c r="A209" s="155">
        <v>39</v>
      </c>
      <c r="B209" s="143" t="s">
        <v>687</v>
      </c>
      <c r="C209" s="178" t="s">
        <v>688</v>
      </c>
      <c r="D209" s="145" t="s">
        <v>552</v>
      </c>
      <c r="E209" s="148">
        <v>892.2</v>
      </c>
      <c r="F209" s="153"/>
      <c r="G209" s="152">
        <f>E209*F209</f>
        <v>0</v>
      </c>
      <c r="H209" s="151" t="s">
        <v>674</v>
      </c>
      <c r="I209" s="157" t="s">
        <v>486</v>
      </c>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v>21</v>
      </c>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c r="BH209" s="139"/>
    </row>
    <row r="210" spans="1:60" ht="12.75" outlineLevel="1">
      <c r="A210" s="155"/>
      <c r="B210" s="143"/>
      <c r="C210" s="228" t="s">
        <v>689</v>
      </c>
      <c r="D210" s="229"/>
      <c r="E210" s="230"/>
      <c r="F210" s="231"/>
      <c r="G210" s="232"/>
      <c r="H210" s="151"/>
      <c r="I210" s="157"/>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c r="AT210" s="139"/>
      <c r="AU210" s="139"/>
      <c r="AV210" s="139"/>
      <c r="AW210" s="139"/>
      <c r="AX210" s="139"/>
      <c r="AY210" s="139"/>
      <c r="AZ210" s="139"/>
      <c r="BA210" s="140" t="str">
        <f>C210</f>
        <v>Pro lešeňové trubkové konstrukce do výšky 40 m.</v>
      </c>
      <c r="BB210" s="139"/>
      <c r="BC210" s="139"/>
      <c r="BD210" s="139"/>
      <c r="BE210" s="139"/>
      <c r="BF210" s="139"/>
      <c r="BG210" s="139"/>
      <c r="BH210" s="139"/>
    </row>
    <row r="211" spans="1:60" ht="12.75" outlineLevel="1">
      <c r="A211" s="155"/>
      <c r="B211" s="143"/>
      <c r="C211" s="179" t="s">
        <v>690</v>
      </c>
      <c r="D211" s="146"/>
      <c r="E211" s="149">
        <v>710.4</v>
      </c>
      <c r="F211" s="152"/>
      <c r="G211" s="152"/>
      <c r="H211" s="151"/>
      <c r="I211" s="157"/>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c r="AT211" s="139"/>
      <c r="AU211" s="139"/>
      <c r="AV211" s="139"/>
      <c r="AW211" s="139"/>
      <c r="AX211" s="139"/>
      <c r="AY211" s="139"/>
      <c r="AZ211" s="139"/>
      <c r="BA211" s="139"/>
      <c r="BB211" s="139"/>
      <c r="BC211" s="139"/>
      <c r="BD211" s="139"/>
      <c r="BE211" s="139"/>
      <c r="BF211" s="139"/>
      <c r="BG211" s="139"/>
      <c r="BH211" s="139"/>
    </row>
    <row r="212" spans="1:60" ht="12.75" outlineLevel="1">
      <c r="A212" s="155"/>
      <c r="B212" s="143"/>
      <c r="C212" s="179" t="s">
        <v>691</v>
      </c>
      <c r="D212" s="146"/>
      <c r="E212" s="149">
        <v>181.8</v>
      </c>
      <c r="F212" s="152"/>
      <c r="G212" s="152"/>
      <c r="H212" s="151"/>
      <c r="I212" s="157"/>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row>
    <row r="213" spans="1:60" ht="12.75" outlineLevel="1">
      <c r="A213" s="155"/>
      <c r="B213" s="222" t="s">
        <v>692</v>
      </c>
      <c r="C213" s="223"/>
      <c r="D213" s="224"/>
      <c r="E213" s="225"/>
      <c r="F213" s="226"/>
      <c r="G213" s="227"/>
      <c r="H213" s="151"/>
      <c r="I213" s="157"/>
      <c r="J213" s="139"/>
      <c r="K213" s="139">
        <v>1</v>
      </c>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39"/>
    </row>
    <row r="214" spans="1:60" ht="12.75" outlineLevel="1">
      <c r="A214" s="155">
        <v>40</v>
      </c>
      <c r="B214" s="143" t="s">
        <v>693</v>
      </c>
      <c r="C214" s="178" t="s">
        <v>694</v>
      </c>
      <c r="D214" s="145" t="s">
        <v>484</v>
      </c>
      <c r="E214" s="148">
        <v>1723.8</v>
      </c>
      <c r="F214" s="153"/>
      <c r="G214" s="152">
        <f>E214*F214</f>
        <v>0</v>
      </c>
      <c r="H214" s="151" t="s">
        <v>674</v>
      </c>
      <c r="I214" s="157" t="s">
        <v>486</v>
      </c>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v>21</v>
      </c>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row>
    <row r="215" spans="1:60" ht="12.75" outlineLevel="1">
      <c r="A215" s="155"/>
      <c r="B215" s="143"/>
      <c r="C215" s="179" t="s">
        <v>676</v>
      </c>
      <c r="D215" s="146"/>
      <c r="E215" s="149">
        <v>1420.8</v>
      </c>
      <c r="F215" s="152"/>
      <c r="G215" s="152"/>
      <c r="H215" s="151"/>
      <c r="I215" s="157"/>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row>
    <row r="216" spans="1:60" ht="12.75" outlineLevel="1">
      <c r="A216" s="155"/>
      <c r="B216" s="143"/>
      <c r="C216" s="179" t="s">
        <v>677</v>
      </c>
      <c r="D216" s="146"/>
      <c r="E216" s="149">
        <v>303</v>
      </c>
      <c r="F216" s="152"/>
      <c r="G216" s="152"/>
      <c r="H216" s="151"/>
      <c r="I216" s="157"/>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c r="BH216" s="139"/>
    </row>
    <row r="217" spans="1:60" ht="12.75" outlineLevel="1">
      <c r="A217" s="155"/>
      <c r="B217" s="222" t="s">
        <v>695</v>
      </c>
      <c r="C217" s="223"/>
      <c r="D217" s="224"/>
      <c r="E217" s="225"/>
      <c r="F217" s="226"/>
      <c r="G217" s="227"/>
      <c r="H217" s="151"/>
      <c r="I217" s="157"/>
      <c r="J217" s="139"/>
      <c r="K217" s="139">
        <v>2</v>
      </c>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c r="BH217" s="139"/>
    </row>
    <row r="218" spans="1:60" ht="12.75" outlineLevel="1">
      <c r="A218" s="155">
        <v>41</v>
      </c>
      <c r="B218" s="143" t="s">
        <v>696</v>
      </c>
      <c r="C218" s="178" t="s">
        <v>697</v>
      </c>
      <c r="D218" s="145" t="s">
        <v>484</v>
      </c>
      <c r="E218" s="148">
        <v>3447.6</v>
      </c>
      <c r="F218" s="153"/>
      <c r="G218" s="152">
        <f>E218*F218</f>
        <v>0</v>
      </c>
      <c r="H218" s="151" t="s">
        <v>674</v>
      </c>
      <c r="I218" s="157" t="s">
        <v>486</v>
      </c>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v>21</v>
      </c>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c r="BH218" s="139"/>
    </row>
    <row r="219" spans="1:60" ht="12.75" outlineLevel="1">
      <c r="A219" s="155"/>
      <c r="B219" s="143"/>
      <c r="C219" s="179" t="s">
        <v>681</v>
      </c>
      <c r="D219" s="146"/>
      <c r="E219" s="149">
        <v>2841.6</v>
      </c>
      <c r="F219" s="152"/>
      <c r="G219" s="152"/>
      <c r="H219" s="151"/>
      <c r="I219" s="157"/>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c r="BH219" s="139"/>
    </row>
    <row r="220" spans="1:60" ht="12.75" outlineLevel="1">
      <c r="A220" s="155"/>
      <c r="B220" s="143"/>
      <c r="C220" s="179" t="s">
        <v>682</v>
      </c>
      <c r="D220" s="146"/>
      <c r="E220" s="149">
        <v>606</v>
      </c>
      <c r="F220" s="152"/>
      <c r="G220" s="152"/>
      <c r="H220" s="151"/>
      <c r="I220" s="157"/>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39"/>
    </row>
    <row r="221" spans="1:60" ht="12.75" outlineLevel="1">
      <c r="A221" s="155"/>
      <c r="B221" s="222" t="s">
        <v>698</v>
      </c>
      <c r="C221" s="223"/>
      <c r="D221" s="224"/>
      <c r="E221" s="225"/>
      <c r="F221" s="226"/>
      <c r="G221" s="227"/>
      <c r="H221" s="151"/>
      <c r="I221" s="157"/>
      <c r="J221" s="139"/>
      <c r="K221" s="139">
        <v>1</v>
      </c>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39"/>
    </row>
    <row r="222" spans="1:60" ht="12.75" outlineLevel="1">
      <c r="A222" s="155">
        <v>42</v>
      </c>
      <c r="B222" s="143" t="s">
        <v>699</v>
      </c>
      <c r="C222" s="178" t="s">
        <v>694</v>
      </c>
      <c r="D222" s="145" t="s">
        <v>484</v>
      </c>
      <c r="E222" s="148">
        <v>1723.8</v>
      </c>
      <c r="F222" s="153"/>
      <c r="G222" s="152">
        <f>E222*F222</f>
        <v>0</v>
      </c>
      <c r="H222" s="151" t="s">
        <v>674</v>
      </c>
      <c r="I222" s="157" t="s">
        <v>486</v>
      </c>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v>21</v>
      </c>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c r="BH222" s="139"/>
    </row>
    <row r="223" spans="1:60" ht="12.75" outlineLevel="1">
      <c r="A223" s="155"/>
      <c r="B223" s="143"/>
      <c r="C223" s="179" t="s">
        <v>676</v>
      </c>
      <c r="D223" s="146"/>
      <c r="E223" s="149">
        <v>1420.8</v>
      </c>
      <c r="F223" s="152"/>
      <c r="G223" s="152"/>
      <c r="H223" s="151"/>
      <c r="I223" s="157"/>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c r="BH223" s="139"/>
    </row>
    <row r="224" spans="1:60" ht="12.75" outlineLevel="1">
      <c r="A224" s="155"/>
      <c r="B224" s="143"/>
      <c r="C224" s="179" t="s">
        <v>677</v>
      </c>
      <c r="D224" s="146"/>
      <c r="E224" s="149">
        <v>303</v>
      </c>
      <c r="F224" s="152"/>
      <c r="G224" s="152"/>
      <c r="H224" s="151"/>
      <c r="I224" s="157"/>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39"/>
    </row>
    <row r="225" spans="1:9" ht="12.75">
      <c r="A225" s="154" t="s">
        <v>476</v>
      </c>
      <c r="B225" s="142" t="s">
        <v>700</v>
      </c>
      <c r="C225" s="176" t="s">
        <v>701</v>
      </c>
      <c r="D225" s="144"/>
      <c r="E225" s="147"/>
      <c r="F225" s="214">
        <f>SUM(G226:G236)</f>
        <v>0</v>
      </c>
      <c r="G225" s="215"/>
      <c r="H225" s="150"/>
      <c r="I225" s="156"/>
    </row>
    <row r="226" spans="1:60" ht="12.75" outlineLevel="1">
      <c r="A226" s="155"/>
      <c r="B226" s="216" t="s">
        <v>702</v>
      </c>
      <c r="C226" s="217"/>
      <c r="D226" s="218"/>
      <c r="E226" s="219"/>
      <c r="F226" s="220"/>
      <c r="G226" s="221"/>
      <c r="H226" s="151"/>
      <c r="I226" s="157"/>
      <c r="J226" s="139"/>
      <c r="K226" s="139">
        <v>1</v>
      </c>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39"/>
    </row>
    <row r="227" spans="1:60" ht="12.75" outlineLevel="1">
      <c r="A227" s="155"/>
      <c r="B227" s="222" t="s">
        <v>703</v>
      </c>
      <c r="C227" s="223"/>
      <c r="D227" s="224"/>
      <c r="E227" s="225"/>
      <c r="F227" s="226"/>
      <c r="G227" s="227"/>
      <c r="H227" s="151"/>
      <c r="I227" s="157"/>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9"/>
      <c r="AX227" s="139"/>
      <c r="AY227" s="139"/>
      <c r="AZ227" s="139"/>
      <c r="BA227" s="139"/>
      <c r="BB227" s="139"/>
      <c r="BC227" s="139"/>
      <c r="BD227" s="139"/>
      <c r="BE227" s="139"/>
      <c r="BF227" s="139"/>
      <c r="BG227" s="139"/>
      <c r="BH227" s="139"/>
    </row>
    <row r="228" spans="1:60" ht="12.75" outlineLevel="1">
      <c r="A228" s="155"/>
      <c r="B228" s="222" t="s">
        <v>704</v>
      </c>
      <c r="C228" s="223"/>
      <c r="D228" s="224"/>
      <c r="E228" s="225"/>
      <c r="F228" s="226"/>
      <c r="G228" s="227"/>
      <c r="H228" s="151"/>
      <c r="I228" s="157"/>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39"/>
    </row>
    <row r="229" spans="1:60" ht="12.75" outlineLevel="1">
      <c r="A229" s="155"/>
      <c r="B229" s="222" t="s">
        <v>705</v>
      </c>
      <c r="C229" s="223"/>
      <c r="D229" s="224"/>
      <c r="E229" s="225"/>
      <c r="F229" s="226"/>
      <c r="G229" s="227"/>
      <c r="H229" s="151"/>
      <c r="I229" s="157"/>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c r="BH229" s="139"/>
    </row>
    <row r="230" spans="1:60" ht="12.75" outlineLevel="1">
      <c r="A230" s="155"/>
      <c r="B230" s="222" t="s">
        <v>706</v>
      </c>
      <c r="C230" s="223"/>
      <c r="D230" s="224"/>
      <c r="E230" s="225"/>
      <c r="F230" s="226"/>
      <c r="G230" s="227"/>
      <c r="H230" s="151"/>
      <c r="I230" s="157"/>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c r="BH230" s="139"/>
    </row>
    <row r="231" spans="1:60" ht="12.75" outlineLevel="1">
      <c r="A231" s="155"/>
      <c r="B231" s="222" t="s">
        <v>707</v>
      </c>
      <c r="C231" s="223"/>
      <c r="D231" s="224"/>
      <c r="E231" s="225"/>
      <c r="F231" s="226"/>
      <c r="G231" s="227"/>
      <c r="H231" s="151"/>
      <c r="I231" s="157"/>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c r="BH231" s="139"/>
    </row>
    <row r="232" spans="1:60" ht="12.75" outlineLevel="1">
      <c r="A232" s="155"/>
      <c r="B232" s="222" t="s">
        <v>708</v>
      </c>
      <c r="C232" s="223"/>
      <c r="D232" s="224"/>
      <c r="E232" s="225"/>
      <c r="F232" s="226"/>
      <c r="G232" s="227"/>
      <c r="H232" s="151"/>
      <c r="I232" s="157"/>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row>
    <row r="233" spans="1:60" ht="12.75" outlineLevel="1">
      <c r="A233" s="155"/>
      <c r="B233" s="222" t="s">
        <v>709</v>
      </c>
      <c r="C233" s="223"/>
      <c r="D233" s="224"/>
      <c r="E233" s="225"/>
      <c r="F233" s="226"/>
      <c r="G233" s="227"/>
      <c r="H233" s="151"/>
      <c r="I233" s="157"/>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c r="AT233" s="139"/>
      <c r="AU233" s="139"/>
      <c r="AV233" s="139"/>
      <c r="AW233" s="139"/>
      <c r="AX233" s="139"/>
      <c r="AY233" s="139"/>
      <c r="AZ233" s="139"/>
      <c r="BA233" s="139"/>
      <c r="BB233" s="139"/>
      <c r="BC233" s="139"/>
      <c r="BD233" s="139"/>
      <c r="BE233" s="139"/>
      <c r="BF233" s="139"/>
      <c r="BG233" s="139"/>
      <c r="BH233" s="139"/>
    </row>
    <row r="234" spans="1:60" ht="12.75" outlineLevel="1">
      <c r="A234" s="155"/>
      <c r="B234" s="222" t="s">
        <v>710</v>
      </c>
      <c r="C234" s="223"/>
      <c r="D234" s="224"/>
      <c r="E234" s="225"/>
      <c r="F234" s="226"/>
      <c r="G234" s="227"/>
      <c r="H234" s="151"/>
      <c r="I234" s="157"/>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c r="AT234" s="139"/>
      <c r="AU234" s="139"/>
      <c r="AV234" s="139"/>
      <c r="AW234" s="139"/>
      <c r="AX234" s="139"/>
      <c r="AY234" s="139"/>
      <c r="AZ234" s="139"/>
      <c r="BA234" s="139"/>
      <c r="BB234" s="139"/>
      <c r="BC234" s="139"/>
      <c r="BD234" s="139"/>
      <c r="BE234" s="139"/>
      <c r="BF234" s="139"/>
      <c r="BG234" s="139"/>
      <c r="BH234" s="139"/>
    </row>
    <row r="235" spans="1:60" ht="12.75" outlineLevel="1">
      <c r="A235" s="155"/>
      <c r="B235" s="222" t="s">
        <v>711</v>
      </c>
      <c r="C235" s="223"/>
      <c r="D235" s="224"/>
      <c r="E235" s="225"/>
      <c r="F235" s="226"/>
      <c r="G235" s="227"/>
      <c r="H235" s="151"/>
      <c r="I235" s="157"/>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row>
    <row r="236" spans="1:60" ht="12.75" outlineLevel="1">
      <c r="A236" s="155">
        <v>43</v>
      </c>
      <c r="B236" s="143" t="s">
        <v>712</v>
      </c>
      <c r="C236" s="178" t="s">
        <v>713</v>
      </c>
      <c r="D236" s="145" t="s">
        <v>714</v>
      </c>
      <c r="E236" s="148">
        <v>114.64283</v>
      </c>
      <c r="F236" s="153"/>
      <c r="G236" s="152">
        <f>E236*F236</f>
        <v>0</v>
      </c>
      <c r="H236" s="151" t="s">
        <v>715</v>
      </c>
      <c r="I236" s="157" t="s">
        <v>486</v>
      </c>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v>21</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row>
    <row r="237" spans="1:9" ht="12.75">
      <c r="A237" s="154" t="s">
        <v>476</v>
      </c>
      <c r="B237" s="142" t="s">
        <v>716</v>
      </c>
      <c r="C237" s="176" t="s">
        <v>717</v>
      </c>
      <c r="D237" s="144"/>
      <c r="E237" s="147"/>
      <c r="F237" s="214">
        <f>SUM(G238:G250)</f>
        <v>0</v>
      </c>
      <c r="G237" s="215"/>
      <c r="H237" s="150"/>
      <c r="I237" s="156"/>
    </row>
    <row r="238" spans="1:60" ht="12.75" outlineLevel="1">
      <c r="A238" s="155"/>
      <c r="B238" s="216" t="s">
        <v>718</v>
      </c>
      <c r="C238" s="217"/>
      <c r="D238" s="218"/>
      <c r="E238" s="219"/>
      <c r="F238" s="220"/>
      <c r="G238" s="221"/>
      <c r="H238" s="151"/>
      <c r="I238" s="157"/>
      <c r="J238" s="139"/>
      <c r="K238" s="139">
        <v>1</v>
      </c>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row>
    <row r="239" spans="1:60" ht="12.75" outlineLevel="1">
      <c r="A239" s="155"/>
      <c r="B239" s="222" t="s">
        <v>719</v>
      </c>
      <c r="C239" s="223"/>
      <c r="D239" s="224"/>
      <c r="E239" s="225"/>
      <c r="F239" s="226"/>
      <c r="G239" s="227"/>
      <c r="H239" s="151"/>
      <c r="I239" s="157"/>
      <c r="J239" s="139"/>
      <c r="K239" s="139">
        <v>2</v>
      </c>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9"/>
      <c r="AX239" s="139"/>
      <c r="AY239" s="139"/>
      <c r="AZ239" s="139"/>
      <c r="BA239" s="139"/>
      <c r="BB239" s="139"/>
      <c r="BC239" s="139"/>
      <c r="BD239" s="139"/>
      <c r="BE239" s="139"/>
      <c r="BF239" s="139"/>
      <c r="BG239" s="139"/>
      <c r="BH239" s="139"/>
    </row>
    <row r="240" spans="1:60" ht="12.75" outlineLevel="1">
      <c r="A240" s="155"/>
      <c r="B240" s="222" t="s">
        <v>720</v>
      </c>
      <c r="C240" s="223"/>
      <c r="D240" s="224"/>
      <c r="E240" s="225"/>
      <c r="F240" s="226"/>
      <c r="G240" s="227"/>
      <c r="H240" s="151"/>
      <c r="I240" s="157"/>
      <c r="J240" s="139"/>
      <c r="K240" s="139">
        <v>3</v>
      </c>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row>
    <row r="241" spans="1:60" ht="12.75" outlineLevel="1">
      <c r="A241" s="155">
        <v>44</v>
      </c>
      <c r="B241" s="143" t="s">
        <v>721</v>
      </c>
      <c r="C241" s="178" t="s">
        <v>722</v>
      </c>
      <c r="D241" s="145" t="s">
        <v>484</v>
      </c>
      <c r="E241" s="148">
        <v>84.35</v>
      </c>
      <c r="F241" s="153"/>
      <c r="G241" s="152">
        <f>E241*F241</f>
        <v>0</v>
      </c>
      <c r="H241" s="151" t="s">
        <v>723</v>
      </c>
      <c r="I241" s="157" t="s">
        <v>486</v>
      </c>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v>21</v>
      </c>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row>
    <row r="242" spans="1:60" ht="12.75" outlineLevel="1">
      <c r="A242" s="155"/>
      <c r="B242" s="143"/>
      <c r="C242" s="179" t="s">
        <v>724</v>
      </c>
      <c r="D242" s="146"/>
      <c r="E242" s="149">
        <v>84.35</v>
      </c>
      <c r="F242" s="152"/>
      <c r="G242" s="152"/>
      <c r="H242" s="151"/>
      <c r="I242" s="157"/>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row>
    <row r="243" spans="1:60" ht="12.75" outlineLevel="1">
      <c r="A243" s="155"/>
      <c r="B243" s="222" t="s">
        <v>725</v>
      </c>
      <c r="C243" s="223"/>
      <c r="D243" s="224"/>
      <c r="E243" s="225"/>
      <c r="F243" s="226"/>
      <c r="G243" s="227"/>
      <c r="H243" s="151"/>
      <c r="I243" s="157"/>
      <c r="J243" s="139"/>
      <c r="K243" s="139">
        <v>1</v>
      </c>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row>
    <row r="244" spans="1:60" ht="12.75" outlineLevel="1">
      <c r="A244" s="155">
        <v>45</v>
      </c>
      <c r="B244" s="143" t="s">
        <v>726</v>
      </c>
      <c r="C244" s="178" t="s">
        <v>727</v>
      </c>
      <c r="D244" s="145" t="s">
        <v>484</v>
      </c>
      <c r="E244" s="148">
        <v>84.35</v>
      </c>
      <c r="F244" s="153"/>
      <c r="G244" s="152">
        <f>E244*F244</f>
        <v>0</v>
      </c>
      <c r="H244" s="151" t="s">
        <v>723</v>
      </c>
      <c r="I244" s="157" t="s">
        <v>486</v>
      </c>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v>21</v>
      </c>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row>
    <row r="245" spans="1:60" ht="12.75" outlineLevel="1">
      <c r="A245" s="155"/>
      <c r="B245" s="143"/>
      <c r="C245" s="179" t="s">
        <v>724</v>
      </c>
      <c r="D245" s="146"/>
      <c r="E245" s="149">
        <v>84.35</v>
      </c>
      <c r="F245" s="152"/>
      <c r="G245" s="152"/>
      <c r="H245" s="151"/>
      <c r="I245" s="157"/>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row>
    <row r="246" spans="1:60" ht="22.5" outlineLevel="1">
      <c r="A246" s="155">
        <v>46</v>
      </c>
      <c r="B246" s="143" t="s">
        <v>728</v>
      </c>
      <c r="C246" s="178" t="s">
        <v>729</v>
      </c>
      <c r="D246" s="145" t="s">
        <v>484</v>
      </c>
      <c r="E246" s="148">
        <v>194.005</v>
      </c>
      <c r="F246" s="153"/>
      <c r="G246" s="152">
        <f>E246*F246</f>
        <v>0</v>
      </c>
      <c r="H246" s="151" t="s">
        <v>557</v>
      </c>
      <c r="I246" s="157" t="s">
        <v>486</v>
      </c>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v>21</v>
      </c>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row>
    <row r="247" spans="1:60" ht="12.75" outlineLevel="1">
      <c r="A247" s="155"/>
      <c r="B247" s="143"/>
      <c r="C247" s="179" t="s">
        <v>730</v>
      </c>
      <c r="D247" s="146"/>
      <c r="E247" s="149">
        <v>194.005</v>
      </c>
      <c r="F247" s="152"/>
      <c r="G247" s="152"/>
      <c r="H247" s="151"/>
      <c r="I247" s="157"/>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row>
    <row r="248" spans="1:60" ht="12.75" outlineLevel="1">
      <c r="A248" s="155"/>
      <c r="B248" s="222" t="s">
        <v>731</v>
      </c>
      <c r="C248" s="223"/>
      <c r="D248" s="224"/>
      <c r="E248" s="225"/>
      <c r="F248" s="226"/>
      <c r="G248" s="227"/>
      <c r="H248" s="151"/>
      <c r="I248" s="157"/>
      <c r="J248" s="139"/>
      <c r="K248" s="139">
        <v>1</v>
      </c>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39"/>
    </row>
    <row r="249" spans="1:60" ht="12.75" outlineLevel="1">
      <c r="A249" s="155"/>
      <c r="B249" s="222" t="s">
        <v>732</v>
      </c>
      <c r="C249" s="223"/>
      <c r="D249" s="224"/>
      <c r="E249" s="225"/>
      <c r="F249" s="226"/>
      <c r="G249" s="227"/>
      <c r="H249" s="151"/>
      <c r="I249" s="157"/>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c r="BH249" s="139"/>
    </row>
    <row r="250" spans="1:60" ht="12.75" outlineLevel="1">
      <c r="A250" s="155">
        <v>47</v>
      </c>
      <c r="B250" s="143" t="s">
        <v>733</v>
      </c>
      <c r="C250" s="178" t="s">
        <v>734</v>
      </c>
      <c r="D250" s="145" t="s">
        <v>714</v>
      </c>
      <c r="E250" s="148">
        <v>0.90339</v>
      </c>
      <c r="F250" s="153"/>
      <c r="G250" s="152">
        <f>E250*F250</f>
        <v>0</v>
      </c>
      <c r="H250" s="151" t="s">
        <v>723</v>
      </c>
      <c r="I250" s="157" t="s">
        <v>486</v>
      </c>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v>21</v>
      </c>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c r="BH250" s="139"/>
    </row>
    <row r="251" spans="1:9" ht="12.75">
      <c r="A251" s="154" t="s">
        <v>476</v>
      </c>
      <c r="B251" s="142" t="s">
        <v>735</v>
      </c>
      <c r="C251" s="176" t="s">
        <v>736</v>
      </c>
      <c r="D251" s="144"/>
      <c r="E251" s="147"/>
      <c r="F251" s="214">
        <f>SUM(G252:G263)</f>
        <v>0</v>
      </c>
      <c r="G251" s="215"/>
      <c r="H251" s="150"/>
      <c r="I251" s="156"/>
    </row>
    <row r="252" spans="1:60" ht="12.75" outlineLevel="1">
      <c r="A252" s="155"/>
      <c r="B252" s="216" t="s">
        <v>737</v>
      </c>
      <c r="C252" s="217"/>
      <c r="D252" s="218"/>
      <c r="E252" s="219"/>
      <c r="F252" s="220"/>
      <c r="G252" s="221"/>
      <c r="H252" s="151"/>
      <c r="I252" s="157"/>
      <c r="J252" s="139"/>
      <c r="K252" s="139">
        <v>1</v>
      </c>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row>
    <row r="253" spans="1:60" ht="12.75" outlineLevel="1">
      <c r="A253" s="155"/>
      <c r="B253" s="222" t="s">
        <v>738</v>
      </c>
      <c r="C253" s="223"/>
      <c r="D253" s="224"/>
      <c r="E253" s="225"/>
      <c r="F253" s="226"/>
      <c r="G253" s="227"/>
      <c r="H253" s="151"/>
      <c r="I253" s="157"/>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row>
    <row r="254" spans="1:60" ht="12.75" outlineLevel="1">
      <c r="A254" s="155">
        <v>48</v>
      </c>
      <c r="B254" s="143" t="s">
        <v>739</v>
      </c>
      <c r="C254" s="178" t="s">
        <v>740</v>
      </c>
      <c r="D254" s="145" t="s">
        <v>552</v>
      </c>
      <c r="E254" s="148">
        <v>376.54</v>
      </c>
      <c r="F254" s="153"/>
      <c r="G254" s="152">
        <f>E254*F254</f>
        <v>0</v>
      </c>
      <c r="H254" s="151" t="s">
        <v>741</v>
      </c>
      <c r="I254" s="157" t="s">
        <v>561</v>
      </c>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v>21</v>
      </c>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row>
    <row r="255" spans="1:60" ht="12.75" outlineLevel="1">
      <c r="A255" s="155"/>
      <c r="B255" s="143"/>
      <c r="C255" s="179" t="s">
        <v>742</v>
      </c>
      <c r="D255" s="146"/>
      <c r="E255" s="149">
        <v>219.04</v>
      </c>
      <c r="F255" s="152"/>
      <c r="G255" s="152"/>
      <c r="H255" s="151"/>
      <c r="I255" s="157"/>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row>
    <row r="256" spans="1:60" ht="12.75" outlineLevel="1">
      <c r="A256" s="155"/>
      <c r="B256" s="143"/>
      <c r="C256" s="179" t="s">
        <v>642</v>
      </c>
      <c r="D256" s="146"/>
      <c r="E256" s="149">
        <v>157.5</v>
      </c>
      <c r="F256" s="152"/>
      <c r="G256" s="152"/>
      <c r="H256" s="151"/>
      <c r="I256" s="157"/>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row>
    <row r="257" spans="1:60" ht="22.5" outlineLevel="1">
      <c r="A257" s="155">
        <v>49</v>
      </c>
      <c r="B257" s="143" t="s">
        <v>743</v>
      </c>
      <c r="C257" s="178" t="s">
        <v>744</v>
      </c>
      <c r="D257" s="145" t="s">
        <v>552</v>
      </c>
      <c r="E257" s="148">
        <v>223.4208</v>
      </c>
      <c r="F257" s="153"/>
      <c r="G257" s="152">
        <f>E257*F257</f>
        <v>0</v>
      </c>
      <c r="H257" s="151" t="s">
        <v>557</v>
      </c>
      <c r="I257" s="157" t="s">
        <v>486</v>
      </c>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v>21</v>
      </c>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c r="BH257" s="139"/>
    </row>
    <row r="258" spans="1:60" ht="12.75" outlineLevel="1">
      <c r="A258" s="155"/>
      <c r="B258" s="143"/>
      <c r="C258" s="179" t="s">
        <v>745</v>
      </c>
      <c r="D258" s="146"/>
      <c r="E258" s="149">
        <v>223.4208</v>
      </c>
      <c r="F258" s="152"/>
      <c r="G258" s="152"/>
      <c r="H258" s="151"/>
      <c r="I258" s="157"/>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row>
    <row r="259" spans="1:60" ht="22.5" outlineLevel="1">
      <c r="A259" s="155">
        <v>50</v>
      </c>
      <c r="B259" s="143" t="s">
        <v>746</v>
      </c>
      <c r="C259" s="178" t="s">
        <v>747</v>
      </c>
      <c r="D259" s="145" t="s">
        <v>552</v>
      </c>
      <c r="E259" s="148">
        <v>160.65</v>
      </c>
      <c r="F259" s="153"/>
      <c r="G259" s="152">
        <f>E259*F259</f>
        <v>0</v>
      </c>
      <c r="H259" s="151" t="s">
        <v>557</v>
      </c>
      <c r="I259" s="157" t="s">
        <v>486</v>
      </c>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v>21</v>
      </c>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row>
    <row r="260" spans="1:60" ht="12.75" outlineLevel="1">
      <c r="A260" s="155"/>
      <c r="B260" s="143"/>
      <c r="C260" s="179" t="s">
        <v>666</v>
      </c>
      <c r="D260" s="146"/>
      <c r="E260" s="149">
        <v>160.65</v>
      </c>
      <c r="F260" s="152"/>
      <c r="G260" s="152"/>
      <c r="H260" s="151"/>
      <c r="I260" s="157"/>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row>
    <row r="261" spans="1:60" ht="12.75" outlineLevel="1">
      <c r="A261" s="155"/>
      <c r="B261" s="222" t="s">
        <v>748</v>
      </c>
      <c r="C261" s="223"/>
      <c r="D261" s="224"/>
      <c r="E261" s="225"/>
      <c r="F261" s="226"/>
      <c r="G261" s="227"/>
      <c r="H261" s="151"/>
      <c r="I261" s="157"/>
      <c r="J261" s="139"/>
      <c r="K261" s="139">
        <v>1</v>
      </c>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row>
    <row r="262" spans="1:60" ht="12.75" outlineLevel="1">
      <c r="A262" s="155"/>
      <c r="B262" s="222" t="s">
        <v>732</v>
      </c>
      <c r="C262" s="223"/>
      <c r="D262" s="224"/>
      <c r="E262" s="225"/>
      <c r="F262" s="226"/>
      <c r="G262" s="227"/>
      <c r="H262" s="151"/>
      <c r="I262" s="157"/>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row>
    <row r="263" spans="1:60" ht="12.75" outlineLevel="1">
      <c r="A263" s="155">
        <v>51</v>
      </c>
      <c r="B263" s="143" t="s">
        <v>749</v>
      </c>
      <c r="C263" s="178" t="s">
        <v>750</v>
      </c>
      <c r="D263" s="145" t="s">
        <v>714</v>
      </c>
      <c r="E263" s="148">
        <v>0.00753</v>
      </c>
      <c r="F263" s="153"/>
      <c r="G263" s="152">
        <f>E263*F263</f>
        <v>0</v>
      </c>
      <c r="H263" s="151" t="s">
        <v>741</v>
      </c>
      <c r="I263" s="157" t="s">
        <v>486</v>
      </c>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v>21</v>
      </c>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row>
    <row r="264" spans="1:9" ht="12.75">
      <c r="A264" s="154" t="s">
        <v>476</v>
      </c>
      <c r="B264" s="142" t="s">
        <v>751</v>
      </c>
      <c r="C264" s="176" t="s">
        <v>752</v>
      </c>
      <c r="D264" s="144"/>
      <c r="E264" s="147"/>
      <c r="F264" s="214">
        <f>SUM(G265:G283)</f>
        <v>0</v>
      </c>
      <c r="G264" s="215"/>
      <c r="H264" s="150"/>
      <c r="I264" s="156"/>
    </row>
    <row r="265" spans="1:60" ht="12.75" outlineLevel="1">
      <c r="A265" s="155"/>
      <c r="B265" s="216" t="s">
        <v>753</v>
      </c>
      <c r="C265" s="217"/>
      <c r="D265" s="218"/>
      <c r="E265" s="219"/>
      <c r="F265" s="220"/>
      <c r="G265" s="221"/>
      <c r="H265" s="151"/>
      <c r="I265" s="157"/>
      <c r="J265" s="139"/>
      <c r="K265" s="139">
        <v>1</v>
      </c>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39"/>
    </row>
    <row r="266" spans="1:60" ht="12.75" outlineLevel="1">
      <c r="A266" s="155"/>
      <c r="B266" s="222" t="s">
        <v>754</v>
      </c>
      <c r="C266" s="223"/>
      <c r="D266" s="224"/>
      <c r="E266" s="225"/>
      <c r="F266" s="226"/>
      <c r="G266" s="227"/>
      <c r="H266" s="151"/>
      <c r="I266" s="157"/>
      <c r="J266" s="139"/>
      <c r="K266" s="139">
        <v>2</v>
      </c>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39"/>
    </row>
    <row r="267" spans="1:60" ht="12.75" outlineLevel="1">
      <c r="A267" s="155">
        <v>52</v>
      </c>
      <c r="B267" s="143" t="s">
        <v>755</v>
      </c>
      <c r="C267" s="178" t="s">
        <v>756</v>
      </c>
      <c r="D267" s="145" t="s">
        <v>484</v>
      </c>
      <c r="E267" s="148">
        <v>0.8</v>
      </c>
      <c r="F267" s="153"/>
      <c r="G267" s="152">
        <f>E267*F267</f>
        <v>0</v>
      </c>
      <c r="H267" s="151" t="s">
        <v>757</v>
      </c>
      <c r="I267" s="157" t="s">
        <v>486</v>
      </c>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v>21</v>
      </c>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row>
    <row r="268" spans="1:60" ht="12.75" outlineLevel="1">
      <c r="A268" s="155"/>
      <c r="B268" s="143"/>
      <c r="C268" s="228" t="s">
        <v>758</v>
      </c>
      <c r="D268" s="229"/>
      <c r="E268" s="230"/>
      <c r="F268" s="231"/>
      <c r="G268" s="232"/>
      <c r="H268" s="151"/>
      <c r="I268" s="157"/>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40" t="str">
        <f>C268</f>
        <v>Plech bude z výroby lakován</v>
      </c>
      <c r="BB268" s="139"/>
      <c r="BC268" s="139"/>
      <c r="BD268" s="139"/>
      <c r="BE268" s="139"/>
      <c r="BF268" s="139"/>
      <c r="BG268" s="139"/>
      <c r="BH268" s="139"/>
    </row>
    <row r="269" spans="1:60" ht="12.75" outlineLevel="1">
      <c r="A269" s="155"/>
      <c r="B269" s="143"/>
      <c r="C269" s="179" t="s">
        <v>759</v>
      </c>
      <c r="D269" s="146"/>
      <c r="E269" s="149">
        <v>0.8</v>
      </c>
      <c r="F269" s="152"/>
      <c r="G269" s="152"/>
      <c r="H269" s="151"/>
      <c r="I269" s="157"/>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row>
    <row r="270" spans="1:60" ht="12.75" outlineLevel="1">
      <c r="A270" s="155"/>
      <c r="B270" s="222" t="s">
        <v>760</v>
      </c>
      <c r="C270" s="223"/>
      <c r="D270" s="224"/>
      <c r="E270" s="225"/>
      <c r="F270" s="226"/>
      <c r="G270" s="227"/>
      <c r="H270" s="151"/>
      <c r="I270" s="157"/>
      <c r="J270" s="139"/>
      <c r="K270" s="139">
        <v>1</v>
      </c>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row>
    <row r="271" spans="1:60" ht="12.75" outlineLevel="1">
      <c r="A271" s="155">
        <v>53</v>
      </c>
      <c r="B271" s="143" t="s">
        <v>761</v>
      </c>
      <c r="C271" s="178" t="s">
        <v>762</v>
      </c>
      <c r="D271" s="145" t="s">
        <v>484</v>
      </c>
      <c r="E271" s="148">
        <v>0.675</v>
      </c>
      <c r="F271" s="153"/>
      <c r="G271" s="152">
        <f>E271*F271</f>
        <v>0</v>
      </c>
      <c r="H271" s="151" t="s">
        <v>757</v>
      </c>
      <c r="I271" s="157" t="s">
        <v>486</v>
      </c>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v>21</v>
      </c>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c r="BH271" s="139"/>
    </row>
    <row r="272" spans="1:60" ht="12.75" outlineLevel="1">
      <c r="A272" s="155"/>
      <c r="B272" s="143"/>
      <c r="C272" s="179" t="s">
        <v>763</v>
      </c>
      <c r="D272" s="146"/>
      <c r="E272" s="149">
        <v>0.675</v>
      </c>
      <c r="F272" s="152"/>
      <c r="G272" s="152"/>
      <c r="H272" s="151"/>
      <c r="I272" s="157"/>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row>
    <row r="273" spans="1:60" ht="12.75" outlineLevel="1">
      <c r="A273" s="155"/>
      <c r="B273" s="222" t="s">
        <v>764</v>
      </c>
      <c r="C273" s="223"/>
      <c r="D273" s="224"/>
      <c r="E273" s="225"/>
      <c r="F273" s="226"/>
      <c r="G273" s="227"/>
      <c r="H273" s="151"/>
      <c r="I273" s="157"/>
      <c r="J273" s="139"/>
      <c r="K273" s="139">
        <v>1</v>
      </c>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c r="BH273" s="139"/>
    </row>
    <row r="274" spans="1:60" ht="12.75" outlineLevel="1">
      <c r="A274" s="155">
        <v>54</v>
      </c>
      <c r="B274" s="143" t="s">
        <v>765</v>
      </c>
      <c r="C274" s="178" t="s">
        <v>766</v>
      </c>
      <c r="D274" s="145" t="s">
        <v>552</v>
      </c>
      <c r="E274" s="148">
        <v>157.5</v>
      </c>
      <c r="F274" s="153"/>
      <c r="G274" s="152">
        <f>E274*F274</f>
        <v>0</v>
      </c>
      <c r="H274" s="151" t="s">
        <v>757</v>
      </c>
      <c r="I274" s="157" t="s">
        <v>486</v>
      </c>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v>21</v>
      </c>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row>
    <row r="275" spans="1:60" ht="12.75" outlineLevel="1">
      <c r="A275" s="155"/>
      <c r="B275" s="143"/>
      <c r="C275" s="179" t="s">
        <v>642</v>
      </c>
      <c r="D275" s="146"/>
      <c r="E275" s="149">
        <v>157.5</v>
      </c>
      <c r="F275" s="152"/>
      <c r="G275" s="152"/>
      <c r="H275" s="151"/>
      <c r="I275" s="157"/>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row>
    <row r="276" spans="1:60" ht="12.75" outlineLevel="1">
      <c r="A276" s="155"/>
      <c r="B276" s="222" t="s">
        <v>767</v>
      </c>
      <c r="C276" s="223"/>
      <c r="D276" s="224"/>
      <c r="E276" s="225"/>
      <c r="F276" s="226"/>
      <c r="G276" s="227"/>
      <c r="H276" s="151"/>
      <c r="I276" s="157"/>
      <c r="J276" s="139"/>
      <c r="K276" s="139">
        <v>1</v>
      </c>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row>
    <row r="277" spans="1:60" ht="12.75" outlineLevel="1">
      <c r="A277" s="155"/>
      <c r="B277" s="222" t="s">
        <v>768</v>
      </c>
      <c r="C277" s="223"/>
      <c r="D277" s="224"/>
      <c r="E277" s="225"/>
      <c r="F277" s="226"/>
      <c r="G277" s="227"/>
      <c r="H277" s="151"/>
      <c r="I277" s="157"/>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row>
    <row r="278" spans="1:60" ht="12.75" outlineLevel="1">
      <c r="A278" s="155">
        <v>55</v>
      </c>
      <c r="B278" s="143" t="s">
        <v>769</v>
      </c>
      <c r="C278" s="178" t="s">
        <v>770</v>
      </c>
      <c r="D278" s="145" t="s">
        <v>552</v>
      </c>
      <c r="E278" s="148">
        <v>160.9</v>
      </c>
      <c r="F278" s="153"/>
      <c r="G278" s="152">
        <f>E278*F278</f>
        <v>0</v>
      </c>
      <c r="H278" s="151" t="s">
        <v>757</v>
      </c>
      <c r="I278" s="157" t="s">
        <v>561</v>
      </c>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v>21</v>
      </c>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row>
    <row r="279" spans="1:60" ht="12.75" outlineLevel="1">
      <c r="A279" s="155"/>
      <c r="B279" s="143"/>
      <c r="C279" s="228" t="s">
        <v>758</v>
      </c>
      <c r="D279" s="229"/>
      <c r="E279" s="230"/>
      <c r="F279" s="231"/>
      <c r="G279" s="232"/>
      <c r="H279" s="151"/>
      <c r="I279" s="157"/>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40" t="str">
        <f>C279</f>
        <v>Plech bude z výroby lakován</v>
      </c>
      <c r="BB279" s="139"/>
      <c r="BC279" s="139"/>
      <c r="BD279" s="139"/>
      <c r="BE279" s="139"/>
      <c r="BF279" s="139"/>
      <c r="BG279" s="139"/>
      <c r="BH279" s="139"/>
    </row>
    <row r="280" spans="1:60" ht="12.75" outlineLevel="1">
      <c r="A280" s="155"/>
      <c r="B280" s="143"/>
      <c r="C280" s="179" t="s">
        <v>771</v>
      </c>
      <c r="D280" s="146"/>
      <c r="E280" s="149">
        <v>160.9</v>
      </c>
      <c r="F280" s="152"/>
      <c r="G280" s="152"/>
      <c r="H280" s="151"/>
      <c r="I280" s="157"/>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row>
    <row r="281" spans="1:60" ht="12.75" outlineLevel="1">
      <c r="A281" s="155"/>
      <c r="B281" s="222" t="s">
        <v>772</v>
      </c>
      <c r="C281" s="223"/>
      <c r="D281" s="224"/>
      <c r="E281" s="225"/>
      <c r="F281" s="226"/>
      <c r="G281" s="227"/>
      <c r="H281" s="151"/>
      <c r="I281" s="157"/>
      <c r="J281" s="139"/>
      <c r="K281" s="139">
        <v>1</v>
      </c>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row>
    <row r="282" spans="1:60" ht="12.75" outlineLevel="1">
      <c r="A282" s="155"/>
      <c r="B282" s="222" t="s">
        <v>773</v>
      </c>
      <c r="C282" s="223"/>
      <c r="D282" s="224"/>
      <c r="E282" s="225"/>
      <c r="F282" s="226"/>
      <c r="G282" s="227"/>
      <c r="H282" s="151"/>
      <c r="I282" s="157"/>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row>
    <row r="283" spans="1:60" ht="12.75" outlineLevel="1">
      <c r="A283" s="155">
        <v>56</v>
      </c>
      <c r="B283" s="143" t="s">
        <v>774</v>
      </c>
      <c r="C283" s="178" t="s">
        <v>750</v>
      </c>
      <c r="D283" s="145" t="s">
        <v>714</v>
      </c>
      <c r="E283" s="148">
        <v>0.46055</v>
      </c>
      <c r="F283" s="153"/>
      <c r="G283" s="152">
        <f>E283*F283</f>
        <v>0</v>
      </c>
      <c r="H283" s="151" t="s">
        <v>757</v>
      </c>
      <c r="I283" s="157" t="s">
        <v>486</v>
      </c>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v>21</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row>
    <row r="284" spans="1:9" ht="12.75">
      <c r="A284" s="154" t="s">
        <v>476</v>
      </c>
      <c r="B284" s="142" t="s">
        <v>775</v>
      </c>
      <c r="C284" s="176" t="s">
        <v>776</v>
      </c>
      <c r="D284" s="144"/>
      <c r="E284" s="147"/>
      <c r="F284" s="214">
        <f>SUM(G285:G293)</f>
        <v>0</v>
      </c>
      <c r="G284" s="215"/>
      <c r="H284" s="150"/>
      <c r="I284" s="156"/>
    </row>
    <row r="285" spans="1:60" ht="12.75" outlineLevel="1">
      <c r="A285" s="155">
        <v>57</v>
      </c>
      <c r="B285" s="143" t="s">
        <v>777</v>
      </c>
      <c r="C285" s="178" t="s">
        <v>778</v>
      </c>
      <c r="D285" s="145" t="s">
        <v>779</v>
      </c>
      <c r="E285" s="148">
        <v>2</v>
      </c>
      <c r="F285" s="153"/>
      <c r="G285" s="152">
        <f>E285*F285</f>
        <v>0</v>
      </c>
      <c r="H285" s="151"/>
      <c r="I285" s="157" t="s">
        <v>561</v>
      </c>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v>21</v>
      </c>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row>
    <row r="286" spans="1:60" ht="12.75" outlineLevel="1">
      <c r="A286" s="155"/>
      <c r="B286" s="143"/>
      <c r="C286" s="228" t="s">
        <v>780</v>
      </c>
      <c r="D286" s="229"/>
      <c r="E286" s="230"/>
      <c r="F286" s="231"/>
      <c r="G286" s="232"/>
      <c r="H286" s="151"/>
      <c r="I286" s="157"/>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40" t="str">
        <f>C286</f>
        <v>včetně demontáže a zpětné montáže s dodávkou nové kotevní techniky</v>
      </c>
      <c r="BB286" s="139"/>
      <c r="BC286" s="139"/>
      <c r="BD286" s="139"/>
      <c r="BE286" s="139"/>
      <c r="BF286" s="139"/>
      <c r="BG286" s="139"/>
      <c r="BH286" s="139"/>
    </row>
    <row r="287" spans="1:60" ht="12.75" outlineLevel="1">
      <c r="A287" s="155">
        <v>58</v>
      </c>
      <c r="B287" s="143" t="s">
        <v>781</v>
      </c>
      <c r="C287" s="178" t="s">
        <v>782</v>
      </c>
      <c r="D287" s="145" t="s">
        <v>779</v>
      </c>
      <c r="E287" s="148">
        <v>2</v>
      </c>
      <c r="F287" s="153"/>
      <c r="G287" s="152">
        <f>E287*F287</f>
        <v>0</v>
      </c>
      <c r="H287" s="151"/>
      <c r="I287" s="157" t="s">
        <v>561</v>
      </c>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v>21</v>
      </c>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row>
    <row r="288" spans="1:60" ht="12.75" outlineLevel="1">
      <c r="A288" s="155"/>
      <c r="B288" s="143"/>
      <c r="C288" s="228" t="s">
        <v>780</v>
      </c>
      <c r="D288" s="229"/>
      <c r="E288" s="230"/>
      <c r="F288" s="231"/>
      <c r="G288" s="232"/>
      <c r="H288" s="151"/>
      <c r="I288" s="157"/>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39"/>
      <c r="AZ288" s="139"/>
      <c r="BA288" s="140" t="str">
        <f>C288</f>
        <v>včetně demontáže a zpětné montáže s dodávkou nové kotevní techniky</v>
      </c>
      <c r="BB288" s="139"/>
      <c r="BC288" s="139"/>
      <c r="BD288" s="139"/>
      <c r="BE288" s="139"/>
      <c r="BF288" s="139"/>
      <c r="BG288" s="139"/>
      <c r="BH288" s="139"/>
    </row>
    <row r="289" spans="1:60" ht="12.75" outlineLevel="1">
      <c r="A289" s="155">
        <v>59</v>
      </c>
      <c r="B289" s="143" t="s">
        <v>783</v>
      </c>
      <c r="C289" s="178" t="s">
        <v>784</v>
      </c>
      <c r="D289" s="145" t="s">
        <v>779</v>
      </c>
      <c r="E289" s="148">
        <v>2</v>
      </c>
      <c r="F289" s="153"/>
      <c r="G289" s="152">
        <f>E289*F289</f>
        <v>0</v>
      </c>
      <c r="H289" s="151"/>
      <c r="I289" s="157" t="s">
        <v>561</v>
      </c>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v>21</v>
      </c>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row>
    <row r="290" spans="1:60" ht="12.75" outlineLevel="1">
      <c r="A290" s="155"/>
      <c r="B290" s="143"/>
      <c r="C290" s="228" t="s">
        <v>780</v>
      </c>
      <c r="D290" s="229"/>
      <c r="E290" s="230"/>
      <c r="F290" s="231"/>
      <c r="G290" s="232"/>
      <c r="H290" s="151"/>
      <c r="I290" s="157"/>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40" t="str">
        <f>C290</f>
        <v>včetně demontáže a zpětné montáže s dodávkou nové kotevní techniky</v>
      </c>
      <c r="BB290" s="139"/>
      <c r="BC290" s="139"/>
      <c r="BD290" s="139"/>
      <c r="BE290" s="139"/>
      <c r="BF290" s="139"/>
      <c r="BG290" s="139"/>
      <c r="BH290" s="139"/>
    </row>
    <row r="291" spans="1:60" ht="12.75" outlineLevel="1">
      <c r="A291" s="155"/>
      <c r="B291" s="222" t="s">
        <v>785</v>
      </c>
      <c r="C291" s="223"/>
      <c r="D291" s="224"/>
      <c r="E291" s="225"/>
      <c r="F291" s="226"/>
      <c r="G291" s="227"/>
      <c r="H291" s="151"/>
      <c r="I291" s="157"/>
      <c r="J291" s="139"/>
      <c r="K291" s="139">
        <v>1</v>
      </c>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row>
    <row r="292" spans="1:60" ht="12.75" outlineLevel="1">
      <c r="A292" s="155"/>
      <c r="B292" s="222" t="s">
        <v>773</v>
      </c>
      <c r="C292" s="223"/>
      <c r="D292" s="224"/>
      <c r="E292" s="225"/>
      <c r="F292" s="226"/>
      <c r="G292" s="227"/>
      <c r="H292" s="151"/>
      <c r="I292" s="157"/>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c r="BH292" s="139"/>
    </row>
    <row r="293" spans="1:60" ht="12.75" outlineLevel="1">
      <c r="A293" s="155">
        <v>60</v>
      </c>
      <c r="B293" s="143" t="s">
        <v>786</v>
      </c>
      <c r="C293" s="178" t="s">
        <v>750</v>
      </c>
      <c r="D293" s="145" t="s">
        <v>787</v>
      </c>
      <c r="E293" s="148">
        <v>400</v>
      </c>
      <c r="F293" s="153"/>
      <c r="G293" s="152">
        <f>E293*F293</f>
        <v>0</v>
      </c>
      <c r="H293" s="151" t="s">
        <v>788</v>
      </c>
      <c r="I293" s="157" t="s">
        <v>486</v>
      </c>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v>21</v>
      </c>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c r="BH293" s="139"/>
    </row>
    <row r="294" spans="1:9" ht="12.75">
      <c r="A294" s="154" t="s">
        <v>476</v>
      </c>
      <c r="B294" s="142" t="s">
        <v>789</v>
      </c>
      <c r="C294" s="176" t="s">
        <v>790</v>
      </c>
      <c r="D294" s="144"/>
      <c r="E294" s="147"/>
      <c r="F294" s="214">
        <f>SUM(G295:G307)</f>
        <v>0</v>
      </c>
      <c r="G294" s="215"/>
      <c r="H294" s="150"/>
      <c r="I294" s="156"/>
    </row>
    <row r="295" spans="1:60" ht="12.75" outlineLevel="1">
      <c r="A295" s="155"/>
      <c r="B295" s="216" t="s">
        <v>791</v>
      </c>
      <c r="C295" s="217"/>
      <c r="D295" s="218"/>
      <c r="E295" s="219"/>
      <c r="F295" s="220"/>
      <c r="G295" s="221"/>
      <c r="H295" s="151"/>
      <c r="I295" s="157"/>
      <c r="J295" s="139"/>
      <c r="K295" s="139">
        <v>1</v>
      </c>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c r="BH295" s="139"/>
    </row>
    <row r="296" spans="1:60" ht="12.75" outlineLevel="1">
      <c r="A296" s="155">
        <v>61</v>
      </c>
      <c r="B296" s="143" t="s">
        <v>792</v>
      </c>
      <c r="C296" s="178" t="s">
        <v>793</v>
      </c>
      <c r="D296" s="145" t="s">
        <v>552</v>
      </c>
      <c r="E296" s="148">
        <v>174.9</v>
      </c>
      <c r="F296" s="153"/>
      <c r="G296" s="152">
        <f>E296*F296</f>
        <v>0</v>
      </c>
      <c r="H296" s="151" t="s">
        <v>794</v>
      </c>
      <c r="I296" s="157" t="s">
        <v>486</v>
      </c>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v>21</v>
      </c>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row>
    <row r="297" spans="1:60" ht="12.75" outlineLevel="1">
      <c r="A297" s="155"/>
      <c r="B297" s="143"/>
      <c r="C297" s="179" t="s">
        <v>795</v>
      </c>
      <c r="D297" s="146"/>
      <c r="E297" s="149">
        <v>174.9</v>
      </c>
      <c r="F297" s="152"/>
      <c r="G297" s="152"/>
      <c r="H297" s="151"/>
      <c r="I297" s="157"/>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row>
    <row r="298" spans="1:60" ht="12.75" outlineLevel="1">
      <c r="A298" s="155"/>
      <c r="B298" s="222" t="s">
        <v>796</v>
      </c>
      <c r="C298" s="223"/>
      <c r="D298" s="224"/>
      <c r="E298" s="225"/>
      <c r="F298" s="226"/>
      <c r="G298" s="227"/>
      <c r="H298" s="151"/>
      <c r="I298" s="157"/>
      <c r="J298" s="139"/>
      <c r="K298" s="139">
        <v>1</v>
      </c>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c r="BH298" s="139"/>
    </row>
    <row r="299" spans="1:60" ht="12.75" outlineLevel="1">
      <c r="A299" s="155"/>
      <c r="B299" s="222" t="s">
        <v>797</v>
      </c>
      <c r="C299" s="223"/>
      <c r="D299" s="224"/>
      <c r="E299" s="225"/>
      <c r="F299" s="226"/>
      <c r="G299" s="227"/>
      <c r="H299" s="151"/>
      <c r="I299" s="157"/>
      <c r="J299" s="139"/>
      <c r="K299" s="139">
        <v>2</v>
      </c>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c r="BH299" s="139"/>
    </row>
    <row r="300" spans="1:60" ht="12.75" outlineLevel="1">
      <c r="A300" s="155">
        <v>62</v>
      </c>
      <c r="B300" s="143" t="s">
        <v>798</v>
      </c>
      <c r="C300" s="178" t="s">
        <v>799</v>
      </c>
      <c r="D300" s="145" t="s">
        <v>484</v>
      </c>
      <c r="E300" s="148">
        <v>52.47</v>
      </c>
      <c r="F300" s="153"/>
      <c r="G300" s="152">
        <f>E300*F300</f>
        <v>0</v>
      </c>
      <c r="H300" s="151" t="s">
        <v>794</v>
      </c>
      <c r="I300" s="157" t="s">
        <v>486</v>
      </c>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v>21</v>
      </c>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c r="BH300" s="139"/>
    </row>
    <row r="301" spans="1:60" ht="12.75" outlineLevel="1">
      <c r="A301" s="155"/>
      <c r="B301" s="143"/>
      <c r="C301" s="179" t="s">
        <v>598</v>
      </c>
      <c r="D301" s="146"/>
      <c r="E301" s="149">
        <v>52.47</v>
      </c>
      <c r="F301" s="152"/>
      <c r="G301" s="152"/>
      <c r="H301" s="151"/>
      <c r="I301" s="157"/>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row>
    <row r="302" spans="1:60" ht="12.75" outlineLevel="1">
      <c r="A302" s="155">
        <v>63</v>
      </c>
      <c r="B302" s="143" t="s">
        <v>800</v>
      </c>
      <c r="C302" s="178" t="s">
        <v>801</v>
      </c>
      <c r="D302" s="145" t="s">
        <v>552</v>
      </c>
      <c r="E302" s="148">
        <v>183.645</v>
      </c>
      <c r="F302" s="153"/>
      <c r="G302" s="152">
        <f>E302*F302</f>
        <v>0</v>
      </c>
      <c r="H302" s="151" t="s">
        <v>557</v>
      </c>
      <c r="I302" s="157" t="s">
        <v>486</v>
      </c>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v>21</v>
      </c>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c r="BH302" s="139"/>
    </row>
    <row r="303" spans="1:60" ht="12.75" outlineLevel="1">
      <c r="A303" s="155"/>
      <c r="B303" s="143"/>
      <c r="C303" s="179" t="s">
        <v>802</v>
      </c>
      <c r="D303" s="146"/>
      <c r="E303" s="149">
        <v>183.645</v>
      </c>
      <c r="F303" s="152"/>
      <c r="G303" s="152"/>
      <c r="H303" s="151"/>
      <c r="I303" s="157"/>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c r="BH303" s="139"/>
    </row>
    <row r="304" spans="1:60" ht="22.5" outlineLevel="1">
      <c r="A304" s="155">
        <v>64</v>
      </c>
      <c r="B304" s="143" t="s">
        <v>803</v>
      </c>
      <c r="C304" s="178" t="s">
        <v>804</v>
      </c>
      <c r="D304" s="145" t="s">
        <v>484</v>
      </c>
      <c r="E304" s="148">
        <v>57.717</v>
      </c>
      <c r="F304" s="153"/>
      <c r="G304" s="152">
        <f>E304*F304</f>
        <v>0</v>
      </c>
      <c r="H304" s="151" t="s">
        <v>557</v>
      </c>
      <c r="I304" s="157" t="s">
        <v>486</v>
      </c>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v>21</v>
      </c>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c r="BH304" s="139"/>
    </row>
    <row r="305" spans="1:60" ht="12.75" outlineLevel="1">
      <c r="A305" s="155"/>
      <c r="B305" s="143"/>
      <c r="C305" s="179" t="s">
        <v>805</v>
      </c>
      <c r="D305" s="146"/>
      <c r="E305" s="149">
        <v>57.717</v>
      </c>
      <c r="F305" s="152"/>
      <c r="G305" s="152"/>
      <c r="H305" s="151"/>
      <c r="I305" s="157"/>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39"/>
      <c r="AL305" s="139"/>
      <c r="AM305" s="139"/>
      <c r="AN305" s="139"/>
      <c r="AO305" s="139"/>
      <c r="AP305" s="139"/>
      <c r="AQ305" s="139"/>
      <c r="AR305" s="139"/>
      <c r="AS305" s="139"/>
      <c r="AT305" s="139"/>
      <c r="AU305" s="139"/>
      <c r="AV305" s="139"/>
      <c r="AW305" s="139"/>
      <c r="AX305" s="139"/>
      <c r="AY305" s="139"/>
      <c r="AZ305" s="139"/>
      <c r="BA305" s="139"/>
      <c r="BB305" s="139"/>
      <c r="BC305" s="139"/>
      <c r="BD305" s="139"/>
      <c r="BE305" s="139"/>
      <c r="BF305" s="139"/>
      <c r="BG305" s="139"/>
      <c r="BH305" s="139"/>
    </row>
    <row r="306" spans="1:60" ht="12.75" outlineLevel="1">
      <c r="A306" s="155"/>
      <c r="B306" s="222" t="s">
        <v>806</v>
      </c>
      <c r="C306" s="223"/>
      <c r="D306" s="224"/>
      <c r="E306" s="225"/>
      <c r="F306" s="226"/>
      <c r="G306" s="227"/>
      <c r="H306" s="151"/>
      <c r="I306" s="157"/>
      <c r="J306" s="139"/>
      <c r="K306" s="139">
        <v>1</v>
      </c>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c r="BH306" s="139"/>
    </row>
    <row r="307" spans="1:60" ht="12.75" outlineLevel="1">
      <c r="A307" s="155">
        <v>65</v>
      </c>
      <c r="B307" s="143" t="s">
        <v>807</v>
      </c>
      <c r="C307" s="178" t="s">
        <v>808</v>
      </c>
      <c r="D307" s="145" t="s">
        <v>714</v>
      </c>
      <c r="E307" s="148">
        <v>1.13125</v>
      </c>
      <c r="F307" s="153"/>
      <c r="G307" s="152">
        <f>E307*F307</f>
        <v>0</v>
      </c>
      <c r="H307" s="151" t="s">
        <v>794</v>
      </c>
      <c r="I307" s="157" t="s">
        <v>486</v>
      </c>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v>21</v>
      </c>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c r="BH307" s="139"/>
    </row>
    <row r="308" spans="1:9" ht="12.75">
      <c r="A308" s="154" t="s">
        <v>476</v>
      </c>
      <c r="B308" s="142" t="s">
        <v>809</v>
      </c>
      <c r="C308" s="176" t="s">
        <v>810</v>
      </c>
      <c r="D308" s="144"/>
      <c r="E308" s="147"/>
      <c r="F308" s="214">
        <f>SUM(G309:G312)</f>
        <v>0</v>
      </c>
      <c r="G308" s="215"/>
      <c r="H308" s="150"/>
      <c r="I308" s="156"/>
    </row>
    <row r="309" spans="1:60" ht="12.75" outlineLevel="1">
      <c r="A309" s="155">
        <v>66</v>
      </c>
      <c r="B309" s="143" t="s">
        <v>811</v>
      </c>
      <c r="C309" s="178" t="s">
        <v>812</v>
      </c>
      <c r="D309" s="145" t="s">
        <v>779</v>
      </c>
      <c r="E309" s="148">
        <v>1</v>
      </c>
      <c r="F309" s="153"/>
      <c r="G309" s="152">
        <f>E309*F309</f>
        <v>0</v>
      </c>
      <c r="H309" s="151"/>
      <c r="I309" s="157" t="s">
        <v>561</v>
      </c>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v>21</v>
      </c>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c r="BH309" s="139"/>
    </row>
    <row r="310" spans="1:60" ht="12.75" outlineLevel="1">
      <c r="A310" s="155"/>
      <c r="B310" s="143"/>
      <c r="C310" s="228" t="s">
        <v>813</v>
      </c>
      <c r="D310" s="229"/>
      <c r="E310" s="230"/>
      <c r="F310" s="231"/>
      <c r="G310" s="232"/>
      <c r="H310" s="151"/>
      <c r="I310" s="157"/>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39"/>
      <c r="AY310" s="139"/>
      <c r="AZ310" s="139"/>
      <c r="BA310" s="140" t="str">
        <f>C310</f>
        <v>demontáž a zpětná montáž s dodávkou nové kotevní techniky / ekologická likvidace</v>
      </c>
      <c r="BB310" s="139"/>
      <c r="BC310" s="139"/>
      <c r="BD310" s="139"/>
      <c r="BE310" s="139"/>
      <c r="BF310" s="139"/>
      <c r="BG310" s="139"/>
      <c r="BH310" s="139"/>
    </row>
    <row r="311" spans="1:60" ht="12.75" outlineLevel="1">
      <c r="A311" s="155">
        <v>67</v>
      </c>
      <c r="B311" s="143" t="s">
        <v>814</v>
      </c>
      <c r="C311" s="178" t="s">
        <v>815</v>
      </c>
      <c r="D311" s="145" t="s">
        <v>779</v>
      </c>
      <c r="E311" s="148">
        <v>1</v>
      </c>
      <c r="F311" s="153"/>
      <c r="G311" s="152">
        <f>E311*F311</f>
        <v>0</v>
      </c>
      <c r="H311" s="151"/>
      <c r="I311" s="157" t="s">
        <v>561</v>
      </c>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v>21</v>
      </c>
      <c r="AN311" s="139"/>
      <c r="AO311" s="139"/>
      <c r="AP311" s="139"/>
      <c r="AQ311" s="139"/>
      <c r="AR311" s="139"/>
      <c r="AS311" s="139"/>
      <c r="AT311" s="139"/>
      <c r="AU311" s="139"/>
      <c r="AV311" s="139"/>
      <c r="AW311" s="139"/>
      <c r="AX311" s="139"/>
      <c r="AY311" s="139"/>
      <c r="AZ311" s="139"/>
      <c r="BA311" s="139"/>
      <c r="BB311" s="139"/>
      <c r="BC311" s="139"/>
      <c r="BD311" s="139"/>
      <c r="BE311" s="139"/>
      <c r="BF311" s="139"/>
      <c r="BG311" s="139"/>
      <c r="BH311" s="139"/>
    </row>
    <row r="312" spans="1:60" ht="12.75" outlineLevel="1">
      <c r="A312" s="155"/>
      <c r="B312" s="143"/>
      <c r="C312" s="228" t="s">
        <v>816</v>
      </c>
      <c r="D312" s="229"/>
      <c r="E312" s="230"/>
      <c r="F312" s="231"/>
      <c r="G312" s="232"/>
      <c r="H312" s="151"/>
      <c r="I312" s="157"/>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c r="AQ312" s="139"/>
      <c r="AR312" s="139"/>
      <c r="AS312" s="139"/>
      <c r="AT312" s="139"/>
      <c r="AU312" s="139"/>
      <c r="AV312" s="139"/>
      <c r="AW312" s="139"/>
      <c r="AX312" s="139"/>
      <c r="AY312" s="139"/>
      <c r="AZ312" s="139"/>
      <c r="BA312" s="140" t="str">
        <f>C312</f>
        <v>demontáž a ekologická likvidace, dodávka a montáž nového prvku s dodávkou nové kotevní techniky</v>
      </c>
      <c r="BB312" s="139"/>
      <c r="BC312" s="139"/>
      <c r="BD312" s="139"/>
      <c r="BE312" s="139"/>
      <c r="BF312" s="139"/>
      <c r="BG312" s="139"/>
      <c r="BH312" s="139"/>
    </row>
    <row r="313" spans="1:9" ht="12.75">
      <c r="A313" s="154" t="s">
        <v>476</v>
      </c>
      <c r="B313" s="142" t="s">
        <v>817</v>
      </c>
      <c r="C313" s="176" t="s">
        <v>818</v>
      </c>
      <c r="D313" s="144"/>
      <c r="E313" s="147"/>
      <c r="F313" s="214">
        <f>SUM(G314:G317)</f>
        <v>0</v>
      </c>
      <c r="G313" s="215"/>
      <c r="H313" s="150"/>
      <c r="I313" s="156"/>
    </row>
    <row r="314" spans="1:60" ht="12.75" outlineLevel="1">
      <c r="A314" s="155"/>
      <c r="B314" s="216" t="s">
        <v>819</v>
      </c>
      <c r="C314" s="217"/>
      <c r="D314" s="218"/>
      <c r="E314" s="219"/>
      <c r="F314" s="220"/>
      <c r="G314" s="221"/>
      <c r="H314" s="151"/>
      <c r="I314" s="157"/>
      <c r="J314" s="139"/>
      <c r="K314" s="139">
        <v>1</v>
      </c>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c r="AQ314" s="139"/>
      <c r="AR314" s="139"/>
      <c r="AS314" s="139"/>
      <c r="AT314" s="139"/>
      <c r="AU314" s="139"/>
      <c r="AV314" s="139"/>
      <c r="AW314" s="139"/>
      <c r="AX314" s="139"/>
      <c r="AY314" s="139"/>
      <c r="AZ314" s="139"/>
      <c r="BA314" s="139"/>
      <c r="BB314" s="139"/>
      <c r="BC314" s="139"/>
      <c r="BD314" s="139"/>
      <c r="BE314" s="139"/>
      <c r="BF314" s="139"/>
      <c r="BG314" s="139"/>
      <c r="BH314" s="139"/>
    </row>
    <row r="315" spans="1:60" ht="12.75" outlineLevel="1">
      <c r="A315" s="155">
        <v>68</v>
      </c>
      <c r="B315" s="143" t="s">
        <v>820</v>
      </c>
      <c r="C315" s="178" t="s">
        <v>821</v>
      </c>
      <c r="D315" s="145" t="s">
        <v>714</v>
      </c>
      <c r="E315" s="148">
        <v>11.74656</v>
      </c>
      <c r="F315" s="153"/>
      <c r="G315" s="152">
        <f>E315*F315</f>
        <v>0</v>
      </c>
      <c r="H315" s="151" t="s">
        <v>822</v>
      </c>
      <c r="I315" s="157" t="s">
        <v>486</v>
      </c>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v>21</v>
      </c>
      <c r="AN315" s="139"/>
      <c r="AO315" s="139"/>
      <c r="AP315" s="139"/>
      <c r="AQ315" s="139"/>
      <c r="AR315" s="139"/>
      <c r="AS315" s="139"/>
      <c r="AT315" s="139"/>
      <c r="AU315" s="139"/>
      <c r="AV315" s="139"/>
      <c r="AW315" s="139"/>
      <c r="AX315" s="139"/>
      <c r="AY315" s="139"/>
      <c r="AZ315" s="139"/>
      <c r="BA315" s="139"/>
      <c r="BB315" s="139"/>
      <c r="BC315" s="139"/>
      <c r="BD315" s="139"/>
      <c r="BE315" s="139"/>
      <c r="BF315" s="139"/>
      <c r="BG315" s="139"/>
      <c r="BH315" s="139"/>
    </row>
    <row r="316" spans="1:60" ht="12.75" outlineLevel="1">
      <c r="A316" s="155"/>
      <c r="B316" s="222" t="s">
        <v>823</v>
      </c>
      <c r="C316" s="223"/>
      <c r="D316" s="224"/>
      <c r="E316" s="225"/>
      <c r="F316" s="226"/>
      <c r="G316" s="227"/>
      <c r="H316" s="151"/>
      <c r="I316" s="157"/>
      <c r="J316" s="139"/>
      <c r="K316" s="139">
        <v>1</v>
      </c>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row>
    <row r="317" spans="1:60" ht="12.75" outlineLevel="1">
      <c r="A317" s="155">
        <v>69</v>
      </c>
      <c r="B317" s="143" t="s">
        <v>824</v>
      </c>
      <c r="C317" s="178" t="s">
        <v>825</v>
      </c>
      <c r="D317" s="145" t="s">
        <v>826</v>
      </c>
      <c r="E317" s="148">
        <v>0.21763</v>
      </c>
      <c r="F317" s="153"/>
      <c r="G317" s="152">
        <f>E317*F317</f>
        <v>0</v>
      </c>
      <c r="H317" s="151" t="s">
        <v>822</v>
      </c>
      <c r="I317" s="157" t="s">
        <v>561</v>
      </c>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v>21</v>
      </c>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c r="BH317" s="139"/>
    </row>
    <row r="318" spans="1:9" ht="12.75">
      <c r="A318" s="154" t="s">
        <v>476</v>
      </c>
      <c r="B318" s="142" t="s">
        <v>827</v>
      </c>
      <c r="C318" s="176" t="s">
        <v>828</v>
      </c>
      <c r="D318" s="144"/>
      <c r="E318" s="147"/>
      <c r="F318" s="214">
        <f>SUM(G319:G326)</f>
        <v>0</v>
      </c>
      <c r="G318" s="215"/>
      <c r="H318" s="150"/>
      <c r="I318" s="156"/>
    </row>
    <row r="319" spans="1:60" ht="12.75" outlineLevel="1">
      <c r="A319" s="155"/>
      <c r="B319" s="216" t="s">
        <v>829</v>
      </c>
      <c r="C319" s="217"/>
      <c r="D319" s="218"/>
      <c r="E319" s="219"/>
      <c r="F319" s="220"/>
      <c r="G319" s="221"/>
      <c r="H319" s="151"/>
      <c r="I319" s="157"/>
      <c r="J319" s="139"/>
      <c r="K319" s="139">
        <v>1</v>
      </c>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c r="BH319" s="139"/>
    </row>
    <row r="320" spans="1:60" ht="12.75" outlineLevel="1">
      <c r="A320" s="155">
        <v>70</v>
      </c>
      <c r="B320" s="143" t="s">
        <v>830</v>
      </c>
      <c r="C320" s="178" t="s">
        <v>831</v>
      </c>
      <c r="D320" s="145" t="s">
        <v>714</v>
      </c>
      <c r="E320" s="148">
        <v>11.96419</v>
      </c>
      <c r="F320" s="153"/>
      <c r="G320" s="152">
        <f>E320*F320</f>
        <v>0</v>
      </c>
      <c r="H320" s="151" t="s">
        <v>822</v>
      </c>
      <c r="I320" s="157" t="s">
        <v>486</v>
      </c>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v>21</v>
      </c>
      <c r="AN320" s="139"/>
      <c r="AO320" s="139"/>
      <c r="AP320" s="139"/>
      <c r="AQ320" s="139"/>
      <c r="AR320" s="139"/>
      <c r="AS320" s="139"/>
      <c r="AT320" s="139"/>
      <c r="AU320" s="139"/>
      <c r="AV320" s="139"/>
      <c r="AW320" s="139"/>
      <c r="AX320" s="139"/>
      <c r="AY320" s="139"/>
      <c r="AZ320" s="139"/>
      <c r="BA320" s="139"/>
      <c r="BB320" s="139"/>
      <c r="BC320" s="139"/>
      <c r="BD320" s="139"/>
      <c r="BE320" s="139"/>
      <c r="BF320" s="139"/>
      <c r="BG320" s="139"/>
      <c r="BH320" s="139"/>
    </row>
    <row r="321" spans="1:60" ht="12.75" outlineLevel="1">
      <c r="A321" s="155"/>
      <c r="B321" s="222" t="s">
        <v>832</v>
      </c>
      <c r="C321" s="223"/>
      <c r="D321" s="224"/>
      <c r="E321" s="225"/>
      <c r="F321" s="226"/>
      <c r="G321" s="227"/>
      <c r="H321" s="151"/>
      <c r="I321" s="157"/>
      <c r="J321" s="139"/>
      <c r="K321" s="139">
        <v>1</v>
      </c>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c r="AP321" s="139"/>
      <c r="AQ321" s="139"/>
      <c r="AR321" s="139"/>
      <c r="AS321" s="139"/>
      <c r="AT321" s="139"/>
      <c r="AU321" s="139"/>
      <c r="AV321" s="139"/>
      <c r="AW321" s="139"/>
      <c r="AX321" s="139"/>
      <c r="AY321" s="139"/>
      <c r="AZ321" s="139"/>
      <c r="BA321" s="139"/>
      <c r="BB321" s="139"/>
      <c r="BC321" s="139"/>
      <c r="BD321" s="139"/>
      <c r="BE321" s="139"/>
      <c r="BF321" s="139"/>
      <c r="BG321" s="139"/>
      <c r="BH321" s="139"/>
    </row>
    <row r="322" spans="1:60" ht="12.75" outlineLevel="1">
      <c r="A322" s="155">
        <v>71</v>
      </c>
      <c r="B322" s="143" t="s">
        <v>833</v>
      </c>
      <c r="C322" s="178" t="s">
        <v>834</v>
      </c>
      <c r="D322" s="145" t="s">
        <v>714</v>
      </c>
      <c r="E322" s="148">
        <v>11.96419</v>
      </c>
      <c r="F322" s="153"/>
      <c r="G322" s="152">
        <f>E322*F322</f>
        <v>0</v>
      </c>
      <c r="H322" s="151" t="s">
        <v>822</v>
      </c>
      <c r="I322" s="157" t="s">
        <v>486</v>
      </c>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v>21</v>
      </c>
      <c r="AN322" s="139"/>
      <c r="AO322" s="139"/>
      <c r="AP322" s="139"/>
      <c r="AQ322" s="139"/>
      <c r="AR322" s="139"/>
      <c r="AS322" s="139"/>
      <c r="AT322" s="139"/>
      <c r="AU322" s="139"/>
      <c r="AV322" s="139"/>
      <c r="AW322" s="139"/>
      <c r="AX322" s="139"/>
      <c r="AY322" s="139"/>
      <c r="AZ322" s="139"/>
      <c r="BA322" s="139"/>
      <c r="BB322" s="139"/>
      <c r="BC322" s="139"/>
      <c r="BD322" s="139"/>
      <c r="BE322" s="139"/>
      <c r="BF322" s="139"/>
      <c r="BG322" s="139"/>
      <c r="BH322" s="139"/>
    </row>
    <row r="323" spans="1:60" ht="12.75" outlineLevel="1">
      <c r="A323" s="155">
        <v>72</v>
      </c>
      <c r="B323" s="143" t="s">
        <v>835</v>
      </c>
      <c r="C323" s="178" t="s">
        <v>836</v>
      </c>
      <c r="D323" s="145" t="s">
        <v>714</v>
      </c>
      <c r="E323" s="148">
        <v>358.92581</v>
      </c>
      <c r="F323" s="153"/>
      <c r="G323" s="152">
        <f>E323*F323</f>
        <v>0</v>
      </c>
      <c r="H323" s="151" t="s">
        <v>822</v>
      </c>
      <c r="I323" s="157" t="s">
        <v>486</v>
      </c>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v>21</v>
      </c>
      <c r="AN323" s="139"/>
      <c r="AO323" s="139"/>
      <c r="AP323" s="139"/>
      <c r="AQ323" s="139"/>
      <c r="AR323" s="139"/>
      <c r="AS323" s="139"/>
      <c r="AT323" s="139"/>
      <c r="AU323" s="139"/>
      <c r="AV323" s="139"/>
      <c r="AW323" s="139"/>
      <c r="AX323" s="139"/>
      <c r="AY323" s="139"/>
      <c r="AZ323" s="139"/>
      <c r="BA323" s="139"/>
      <c r="BB323" s="139"/>
      <c r="BC323" s="139"/>
      <c r="BD323" s="139"/>
      <c r="BE323" s="139"/>
      <c r="BF323" s="139"/>
      <c r="BG323" s="139"/>
      <c r="BH323" s="139"/>
    </row>
    <row r="324" spans="1:60" ht="12.75" outlineLevel="1">
      <c r="A324" s="155"/>
      <c r="B324" s="222" t="s">
        <v>837</v>
      </c>
      <c r="C324" s="223"/>
      <c r="D324" s="224"/>
      <c r="E324" s="225"/>
      <c r="F324" s="226"/>
      <c r="G324" s="227"/>
      <c r="H324" s="151"/>
      <c r="I324" s="157"/>
      <c r="J324" s="139"/>
      <c r="K324" s="139">
        <v>1</v>
      </c>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9"/>
      <c r="AL324" s="139"/>
      <c r="AM324" s="139"/>
      <c r="AN324" s="139"/>
      <c r="AO324" s="139"/>
      <c r="AP324" s="139"/>
      <c r="AQ324" s="139"/>
      <c r="AR324" s="139"/>
      <c r="AS324" s="139"/>
      <c r="AT324" s="139"/>
      <c r="AU324" s="139"/>
      <c r="AV324" s="139"/>
      <c r="AW324" s="139"/>
      <c r="AX324" s="139"/>
      <c r="AY324" s="139"/>
      <c r="AZ324" s="139"/>
      <c r="BA324" s="139"/>
      <c r="BB324" s="139"/>
      <c r="BC324" s="139"/>
      <c r="BD324" s="139"/>
      <c r="BE324" s="139"/>
      <c r="BF324" s="139"/>
      <c r="BG324" s="139"/>
      <c r="BH324" s="139"/>
    </row>
    <row r="325" spans="1:60" ht="12.75" outlineLevel="1">
      <c r="A325" s="155">
        <v>73</v>
      </c>
      <c r="B325" s="143" t="s">
        <v>838</v>
      </c>
      <c r="C325" s="178" t="s">
        <v>839</v>
      </c>
      <c r="D325" s="145" t="s">
        <v>714</v>
      </c>
      <c r="E325" s="148">
        <v>11.96419</v>
      </c>
      <c r="F325" s="153"/>
      <c r="G325" s="152">
        <f>E325*F325</f>
        <v>0</v>
      </c>
      <c r="H325" s="151" t="s">
        <v>822</v>
      </c>
      <c r="I325" s="157" t="s">
        <v>486</v>
      </c>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39"/>
      <c r="AL325" s="139"/>
      <c r="AM325" s="139">
        <v>21</v>
      </c>
      <c r="AN325" s="139"/>
      <c r="AO325" s="139"/>
      <c r="AP325" s="139"/>
      <c r="AQ325" s="139"/>
      <c r="AR325" s="139"/>
      <c r="AS325" s="139"/>
      <c r="AT325" s="139"/>
      <c r="AU325" s="139"/>
      <c r="AV325" s="139"/>
      <c r="AW325" s="139"/>
      <c r="AX325" s="139"/>
      <c r="AY325" s="139"/>
      <c r="AZ325" s="139"/>
      <c r="BA325" s="139"/>
      <c r="BB325" s="139"/>
      <c r="BC325" s="139"/>
      <c r="BD325" s="139"/>
      <c r="BE325" s="139"/>
      <c r="BF325" s="139"/>
      <c r="BG325" s="139"/>
      <c r="BH325" s="139"/>
    </row>
    <row r="326" spans="1:60" ht="13.5" outlineLevel="1" thickBot="1">
      <c r="A326" s="164">
        <v>74</v>
      </c>
      <c r="B326" s="165" t="s">
        <v>840</v>
      </c>
      <c r="C326" s="180" t="s">
        <v>841</v>
      </c>
      <c r="D326" s="166" t="s">
        <v>714</v>
      </c>
      <c r="E326" s="167">
        <v>119.64194</v>
      </c>
      <c r="F326" s="168"/>
      <c r="G326" s="169">
        <f>E326*F326</f>
        <v>0</v>
      </c>
      <c r="H326" s="170" t="s">
        <v>822</v>
      </c>
      <c r="I326" s="171" t="s">
        <v>486</v>
      </c>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39"/>
      <c r="AL326" s="139"/>
      <c r="AM326" s="139">
        <v>21</v>
      </c>
      <c r="AN326" s="139"/>
      <c r="AO326" s="139"/>
      <c r="AP326" s="139"/>
      <c r="AQ326" s="139"/>
      <c r="AR326" s="139"/>
      <c r="AS326" s="139"/>
      <c r="AT326" s="139"/>
      <c r="AU326" s="139"/>
      <c r="AV326" s="139"/>
      <c r="AW326" s="139"/>
      <c r="AX326" s="139"/>
      <c r="AY326" s="139"/>
      <c r="AZ326" s="139"/>
      <c r="BA326" s="139"/>
      <c r="BB326" s="139"/>
      <c r="BC326" s="139"/>
      <c r="BD326" s="139"/>
      <c r="BE326" s="139"/>
      <c r="BF326" s="139"/>
      <c r="BG326" s="139"/>
      <c r="BH326" s="139"/>
    </row>
    <row r="327" spans="3:41" ht="12.75" hidden="1">
      <c r="C327" s="82"/>
      <c r="AK327">
        <f>SUM(AK1:AK326)</f>
        <v>0</v>
      </c>
      <c r="AL327">
        <f>SUM(AL1:AL326)</f>
        <v>0</v>
      </c>
      <c r="AN327">
        <v>15</v>
      </c>
      <c r="AO327">
        <v>21</v>
      </c>
    </row>
    <row r="328" spans="1:41" ht="13.5" hidden="1" thickBot="1">
      <c r="A328" s="172"/>
      <c r="B328" s="173" t="s">
        <v>842</v>
      </c>
      <c r="C328" s="181"/>
      <c r="D328" s="174"/>
      <c r="E328" s="174"/>
      <c r="F328" s="174"/>
      <c r="G328" s="175">
        <f>F8+F54+F79+F194+F225+F237+F251+F264+F284+F294+F308+F313+F318</f>
        <v>0</v>
      </c>
      <c r="AN328">
        <f>SUMIF(AM8:AM327,AN327,G8:G327)</f>
        <v>0</v>
      </c>
      <c r="AO328">
        <f>SUMIF(AM8:AM327,AO327,G8:G327)</f>
        <v>0</v>
      </c>
    </row>
  </sheetData>
  <sheetProtection password="88C7" sheet="1"/>
  <mergeCells count="118">
    <mergeCell ref="C7:G7"/>
    <mergeCell ref="F8:G8"/>
    <mergeCell ref="A1:G1"/>
    <mergeCell ref="C2:G2"/>
    <mergeCell ref="C3:G3"/>
    <mergeCell ref="C4:G4"/>
    <mergeCell ref="C37:G37"/>
    <mergeCell ref="B43:G43"/>
    <mergeCell ref="B9:G9"/>
    <mergeCell ref="B10:G10"/>
    <mergeCell ref="B11:G11"/>
    <mergeCell ref="B14:G14"/>
    <mergeCell ref="B15:G15"/>
    <mergeCell ref="B19:G19"/>
    <mergeCell ref="B20:G20"/>
    <mergeCell ref="B29:G29"/>
    <mergeCell ref="B34:G34"/>
    <mergeCell ref="B35:G35"/>
    <mergeCell ref="B69:G69"/>
    <mergeCell ref="F79:G79"/>
    <mergeCell ref="B44:G44"/>
    <mergeCell ref="B49:G49"/>
    <mergeCell ref="F54:G54"/>
    <mergeCell ref="B55:G55"/>
    <mergeCell ref="B59:G59"/>
    <mergeCell ref="B62:G62"/>
    <mergeCell ref="B63:G63"/>
    <mergeCell ref="C65:G65"/>
    <mergeCell ref="B67:G67"/>
    <mergeCell ref="B68:G68"/>
    <mergeCell ref="B114:G114"/>
    <mergeCell ref="C116:G116"/>
    <mergeCell ref="B80:G80"/>
    <mergeCell ref="B81:G81"/>
    <mergeCell ref="B91:G91"/>
    <mergeCell ref="B101:G101"/>
    <mergeCell ref="B102:G102"/>
    <mergeCell ref="B105:G105"/>
    <mergeCell ref="C109:G109"/>
    <mergeCell ref="C110:G110"/>
    <mergeCell ref="B112:G112"/>
    <mergeCell ref="B113:G113"/>
    <mergeCell ref="C179:G179"/>
    <mergeCell ref="F194:G194"/>
    <mergeCell ref="C123:G123"/>
    <mergeCell ref="C126:G126"/>
    <mergeCell ref="B132:G132"/>
    <mergeCell ref="C134:G134"/>
    <mergeCell ref="B149:G149"/>
    <mergeCell ref="C151:G151"/>
    <mergeCell ref="B154:G154"/>
    <mergeCell ref="C164:G164"/>
    <mergeCell ref="B170:G170"/>
    <mergeCell ref="B177:G177"/>
    <mergeCell ref="B226:G226"/>
    <mergeCell ref="B227:G227"/>
    <mergeCell ref="B195:G195"/>
    <mergeCell ref="C197:G197"/>
    <mergeCell ref="B200:G200"/>
    <mergeCell ref="B204:G204"/>
    <mergeCell ref="B208:G208"/>
    <mergeCell ref="C210:G210"/>
    <mergeCell ref="B213:G213"/>
    <mergeCell ref="B217:G217"/>
    <mergeCell ref="B221:G221"/>
    <mergeCell ref="F225:G225"/>
    <mergeCell ref="B239:G239"/>
    <mergeCell ref="B240:G240"/>
    <mergeCell ref="B228:G228"/>
    <mergeCell ref="B229:G229"/>
    <mergeCell ref="B230:G230"/>
    <mergeCell ref="B231:G231"/>
    <mergeCell ref="B232:G232"/>
    <mergeCell ref="B233:G233"/>
    <mergeCell ref="B234:G234"/>
    <mergeCell ref="B235:G235"/>
    <mergeCell ref="F237:G237"/>
    <mergeCell ref="B238:G238"/>
    <mergeCell ref="B266:G266"/>
    <mergeCell ref="C268:G268"/>
    <mergeCell ref="B243:G243"/>
    <mergeCell ref="B248:G248"/>
    <mergeCell ref="B249:G249"/>
    <mergeCell ref="F251:G251"/>
    <mergeCell ref="B252:G252"/>
    <mergeCell ref="B253:G253"/>
    <mergeCell ref="B261:G261"/>
    <mergeCell ref="B262:G262"/>
    <mergeCell ref="F264:G264"/>
    <mergeCell ref="B265:G265"/>
    <mergeCell ref="C290:G290"/>
    <mergeCell ref="B291:G291"/>
    <mergeCell ref="B270:G270"/>
    <mergeCell ref="B273:G273"/>
    <mergeCell ref="B276:G276"/>
    <mergeCell ref="B277:G277"/>
    <mergeCell ref="C279:G279"/>
    <mergeCell ref="B281:G281"/>
    <mergeCell ref="B282:G282"/>
    <mergeCell ref="F284:G284"/>
    <mergeCell ref="C286:G286"/>
    <mergeCell ref="C288:G288"/>
    <mergeCell ref="B314:G314"/>
    <mergeCell ref="B316:G316"/>
    <mergeCell ref="B292:G292"/>
    <mergeCell ref="F294:G294"/>
    <mergeCell ref="B295:G295"/>
    <mergeCell ref="B298:G298"/>
    <mergeCell ref="B299:G299"/>
    <mergeCell ref="B306:G306"/>
    <mergeCell ref="F308:G308"/>
    <mergeCell ref="C310:G310"/>
    <mergeCell ref="C312:G312"/>
    <mergeCell ref="F313:G313"/>
    <mergeCell ref="F318:G318"/>
    <mergeCell ref="B319:G319"/>
    <mergeCell ref="B321:G321"/>
    <mergeCell ref="B324:G324"/>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7.xml><?xml version="1.0" encoding="utf-8"?>
<worksheet xmlns="http://schemas.openxmlformats.org/spreadsheetml/2006/main" xmlns:r="http://schemas.openxmlformats.org/officeDocument/2006/relationships">
  <sheetPr>
    <tabColor rgb="FFFF9966"/>
    <outlinePr summaryBelow="0"/>
  </sheetPr>
  <dimension ref="A1:BH163"/>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10" ht="16.5" thickBot="1">
      <c r="A1" s="205" t="s">
        <v>471</v>
      </c>
      <c r="B1" s="205"/>
      <c r="C1" s="206"/>
      <c r="D1" s="205"/>
      <c r="E1" s="205"/>
      <c r="F1" s="205"/>
      <c r="G1" s="205"/>
      <c r="H1" s="54"/>
      <c r="I1" s="54"/>
      <c r="J1" s="54"/>
    </row>
    <row r="2" spans="1:10" ht="13.5" thickTop="1">
      <c r="A2" s="55" t="s">
        <v>372</v>
      </c>
      <c r="B2" s="56" t="s">
        <v>383</v>
      </c>
      <c r="C2" s="233" t="s">
        <v>384</v>
      </c>
      <c r="D2" s="207"/>
      <c r="E2" s="207"/>
      <c r="F2" s="207"/>
      <c r="G2" s="208"/>
      <c r="H2" s="54"/>
      <c r="I2" s="54"/>
      <c r="J2" s="54"/>
    </row>
    <row r="3" spans="1:10" ht="12.75">
      <c r="A3" s="57" t="s">
        <v>373</v>
      </c>
      <c r="B3" s="58" t="s">
        <v>398</v>
      </c>
      <c r="C3" s="234" t="s">
        <v>399</v>
      </c>
      <c r="D3" s="209"/>
      <c r="E3" s="209"/>
      <c r="F3" s="209"/>
      <c r="G3" s="210"/>
      <c r="H3" s="54"/>
      <c r="I3" s="54"/>
      <c r="J3" s="54"/>
    </row>
    <row r="4" spans="1:10" ht="13.5" thickBot="1">
      <c r="A4" s="129" t="s">
        <v>374</v>
      </c>
      <c r="B4" s="130" t="s">
        <v>462</v>
      </c>
      <c r="C4" s="235" t="s">
        <v>463</v>
      </c>
      <c r="D4" s="236"/>
      <c r="E4" s="236"/>
      <c r="F4" s="236"/>
      <c r="G4" s="237"/>
      <c r="H4" s="54"/>
      <c r="I4" s="54"/>
      <c r="J4" s="54"/>
    </row>
    <row r="5" spans="1:10" ht="14.25" thickBot="1" thickTop="1">
      <c r="A5" s="54"/>
      <c r="B5" s="61"/>
      <c r="C5" s="62"/>
      <c r="D5" s="63"/>
      <c r="E5" s="54"/>
      <c r="F5" s="54"/>
      <c r="G5" s="54"/>
      <c r="H5" s="54"/>
      <c r="I5" s="54"/>
      <c r="J5" s="54"/>
    </row>
    <row r="6" spans="1:10" ht="27" thickBot="1" thickTop="1">
      <c r="A6" s="131" t="s">
        <v>375</v>
      </c>
      <c r="B6" s="134" t="s">
        <v>376</v>
      </c>
      <c r="C6" s="135" t="s">
        <v>377</v>
      </c>
      <c r="D6" s="132" t="s">
        <v>378</v>
      </c>
      <c r="E6" s="133" t="s">
        <v>379</v>
      </c>
      <c r="F6" s="137" t="s">
        <v>380</v>
      </c>
      <c r="G6" s="158" t="s">
        <v>381</v>
      </c>
      <c r="H6" s="159" t="s">
        <v>472</v>
      </c>
      <c r="I6" s="141" t="s">
        <v>473</v>
      </c>
      <c r="J6" s="54"/>
    </row>
    <row r="7" spans="1:10" ht="12.75">
      <c r="A7" s="160"/>
      <c r="B7" s="161" t="s">
        <v>474</v>
      </c>
      <c r="C7" s="238" t="s">
        <v>475</v>
      </c>
      <c r="D7" s="238"/>
      <c r="E7" s="239"/>
      <c r="F7" s="240"/>
      <c r="G7" s="240"/>
      <c r="H7" s="162"/>
      <c r="I7" s="163"/>
      <c r="J7" s="54"/>
    </row>
    <row r="8" spans="1:10" ht="12.75">
      <c r="A8" s="154" t="s">
        <v>476</v>
      </c>
      <c r="B8" s="142" t="s">
        <v>843</v>
      </c>
      <c r="C8" s="176" t="s">
        <v>844</v>
      </c>
      <c r="D8" s="144"/>
      <c r="E8" s="147"/>
      <c r="F8" s="241">
        <f>SUM(G9:G16)</f>
        <v>0</v>
      </c>
      <c r="G8" s="242"/>
      <c r="H8" s="150"/>
      <c r="I8" s="156"/>
      <c r="J8" s="54"/>
    </row>
    <row r="9" spans="1:60" ht="12.75" outlineLevel="1">
      <c r="A9" s="155"/>
      <c r="B9" s="216" t="s">
        <v>845</v>
      </c>
      <c r="C9" s="217"/>
      <c r="D9" s="218"/>
      <c r="E9" s="219"/>
      <c r="F9" s="220"/>
      <c r="G9" s="221"/>
      <c r="H9" s="151"/>
      <c r="I9" s="157"/>
      <c r="J9" s="138"/>
      <c r="K9" s="139">
        <v>1</v>
      </c>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row>
    <row r="10" spans="1:60" ht="22.5" outlineLevel="1">
      <c r="A10" s="155"/>
      <c r="B10" s="222" t="s">
        <v>846</v>
      </c>
      <c r="C10" s="223"/>
      <c r="D10" s="224"/>
      <c r="E10" s="225"/>
      <c r="F10" s="226"/>
      <c r="G10" s="227"/>
      <c r="H10" s="151"/>
      <c r="I10" s="15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40" t="str">
        <f>B10</f>
        <v>které se zřizují před úpravami povrchu, a obalení osazených dveřních zárubní před znečištěním při úpravách povrchu nástřikem plastických maltovin včetně pozdějšího odkrytí,</v>
      </c>
      <c r="BA10" s="139"/>
      <c r="BB10" s="139"/>
      <c r="BC10" s="139"/>
      <c r="BD10" s="139"/>
      <c r="BE10" s="139"/>
      <c r="BF10" s="139"/>
      <c r="BG10" s="139"/>
      <c r="BH10" s="139"/>
    </row>
    <row r="11" spans="1:60" ht="12.75" outlineLevel="1">
      <c r="A11" s="155">
        <v>1</v>
      </c>
      <c r="B11" s="143" t="s">
        <v>847</v>
      </c>
      <c r="C11" s="178" t="s">
        <v>848</v>
      </c>
      <c r="D11" s="145" t="s">
        <v>484</v>
      </c>
      <c r="E11" s="148">
        <v>338.87</v>
      </c>
      <c r="F11" s="153"/>
      <c r="G11" s="152">
        <f>E11*F11</f>
        <v>0</v>
      </c>
      <c r="H11" s="151" t="s">
        <v>573</v>
      </c>
      <c r="I11" s="157" t="s">
        <v>486</v>
      </c>
      <c r="J11" s="138"/>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v>21</v>
      </c>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ht="12.75" outlineLevel="1">
      <c r="A12" s="155"/>
      <c r="B12" s="143"/>
      <c r="C12" s="179" t="s">
        <v>849</v>
      </c>
      <c r="D12" s="146"/>
      <c r="E12" s="149">
        <v>338.87</v>
      </c>
      <c r="F12" s="152"/>
      <c r="G12" s="152"/>
      <c r="H12" s="151"/>
      <c r="I12" s="157"/>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row>
    <row r="13" spans="1:60" ht="12.75" outlineLevel="1">
      <c r="A13" s="155"/>
      <c r="B13" s="222" t="s">
        <v>850</v>
      </c>
      <c r="C13" s="223"/>
      <c r="D13" s="224"/>
      <c r="E13" s="225"/>
      <c r="F13" s="226"/>
      <c r="G13" s="227"/>
      <c r="H13" s="151"/>
      <c r="I13" s="157"/>
      <c r="J13" s="138"/>
      <c r="K13" s="139">
        <v>1</v>
      </c>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ht="12.75" outlineLevel="1">
      <c r="A14" s="155"/>
      <c r="B14" s="222" t="s">
        <v>851</v>
      </c>
      <c r="C14" s="223"/>
      <c r="D14" s="224"/>
      <c r="E14" s="225"/>
      <c r="F14" s="226"/>
      <c r="G14" s="227"/>
      <c r="H14" s="151"/>
      <c r="I14" s="157"/>
      <c r="J14" s="138"/>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2.75" outlineLevel="1">
      <c r="A15" s="155">
        <v>2</v>
      </c>
      <c r="B15" s="143" t="s">
        <v>852</v>
      </c>
      <c r="C15" s="178" t="s">
        <v>853</v>
      </c>
      <c r="D15" s="145" t="s">
        <v>484</v>
      </c>
      <c r="E15" s="148">
        <v>2.52</v>
      </c>
      <c r="F15" s="153"/>
      <c r="G15" s="152">
        <f>E15*F15</f>
        <v>0</v>
      </c>
      <c r="H15" s="151" t="s">
        <v>651</v>
      </c>
      <c r="I15" s="157" t="s">
        <v>486</v>
      </c>
      <c r="J15" s="138"/>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v>21</v>
      </c>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2.75" outlineLevel="1">
      <c r="A16" s="155"/>
      <c r="B16" s="143"/>
      <c r="C16" s="179" t="s">
        <v>854</v>
      </c>
      <c r="D16" s="146"/>
      <c r="E16" s="149">
        <v>2.52</v>
      </c>
      <c r="F16" s="152"/>
      <c r="G16" s="152"/>
      <c r="H16" s="151"/>
      <c r="I16" s="157"/>
      <c r="J16" s="138"/>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row>
    <row r="17" spans="1:10" ht="12.75">
      <c r="A17" s="154" t="s">
        <v>476</v>
      </c>
      <c r="B17" s="142" t="s">
        <v>855</v>
      </c>
      <c r="C17" s="176" t="s">
        <v>463</v>
      </c>
      <c r="D17" s="144"/>
      <c r="E17" s="147"/>
      <c r="F17" s="214">
        <f>SUM(G18:G41)</f>
        <v>0</v>
      </c>
      <c r="G17" s="215"/>
      <c r="H17" s="150"/>
      <c r="I17" s="156"/>
      <c r="J17" s="54"/>
    </row>
    <row r="18" spans="1:60" ht="12.75" outlineLevel="1">
      <c r="A18" s="155"/>
      <c r="B18" s="216" t="s">
        <v>856</v>
      </c>
      <c r="C18" s="217"/>
      <c r="D18" s="218"/>
      <c r="E18" s="219"/>
      <c r="F18" s="220"/>
      <c r="G18" s="221"/>
      <c r="H18" s="151"/>
      <c r="I18" s="157"/>
      <c r="J18" s="138"/>
      <c r="K18" s="139">
        <v>1</v>
      </c>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ht="22.5" outlineLevel="1">
      <c r="A19" s="155">
        <v>3</v>
      </c>
      <c r="B19" s="143" t="s">
        <v>857</v>
      </c>
      <c r="C19" s="178" t="s">
        <v>858</v>
      </c>
      <c r="D19" s="145" t="s">
        <v>655</v>
      </c>
      <c r="E19" s="148">
        <v>821.04</v>
      </c>
      <c r="F19" s="153"/>
      <c r="G19" s="152">
        <f>E19*F19</f>
        <v>0</v>
      </c>
      <c r="H19" s="151" t="s">
        <v>573</v>
      </c>
      <c r="I19" s="157" t="s">
        <v>561</v>
      </c>
      <c r="J19" s="138"/>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v>21</v>
      </c>
      <c r="AN19" s="139"/>
      <c r="AO19" s="139"/>
      <c r="AP19" s="139"/>
      <c r="AQ19" s="139"/>
      <c r="AR19" s="139"/>
      <c r="AS19" s="139"/>
      <c r="AT19" s="139"/>
      <c r="AU19" s="139"/>
      <c r="AV19" s="139"/>
      <c r="AW19" s="139"/>
      <c r="AX19" s="139"/>
      <c r="AY19" s="139"/>
      <c r="AZ19" s="139"/>
      <c r="BA19" s="139"/>
      <c r="BB19" s="139"/>
      <c r="BC19" s="139"/>
      <c r="BD19" s="139"/>
      <c r="BE19" s="139"/>
      <c r="BF19" s="139"/>
      <c r="BG19" s="139"/>
      <c r="BH19" s="139"/>
    </row>
    <row r="20" spans="1:60" ht="12.75" outlineLevel="1">
      <c r="A20" s="155"/>
      <c r="B20" s="143"/>
      <c r="C20" s="179" t="s">
        <v>640</v>
      </c>
      <c r="D20" s="146"/>
      <c r="E20" s="149">
        <v>352.44</v>
      </c>
      <c r="F20" s="152"/>
      <c r="G20" s="152"/>
      <c r="H20" s="151"/>
      <c r="I20" s="157"/>
      <c r="J20" s="138"/>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row>
    <row r="21" spans="1:60" ht="12.75" outlineLevel="1">
      <c r="A21" s="155"/>
      <c r="B21" s="143"/>
      <c r="C21" s="179" t="s">
        <v>859</v>
      </c>
      <c r="D21" s="146"/>
      <c r="E21" s="149">
        <v>237.6</v>
      </c>
      <c r="F21" s="152"/>
      <c r="G21" s="152"/>
      <c r="H21" s="151"/>
      <c r="I21" s="157"/>
      <c r="J21" s="138"/>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0" ht="12.75" outlineLevel="1">
      <c r="A22" s="155"/>
      <c r="B22" s="143"/>
      <c r="C22" s="179" t="s">
        <v>860</v>
      </c>
      <c r="D22" s="146"/>
      <c r="E22" s="149">
        <v>231</v>
      </c>
      <c r="F22" s="152"/>
      <c r="G22" s="152"/>
      <c r="H22" s="151"/>
      <c r="I22" s="157"/>
      <c r="J22" s="138"/>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12.75" outlineLevel="1">
      <c r="A23" s="155"/>
      <c r="B23" s="222" t="s">
        <v>861</v>
      </c>
      <c r="C23" s="223"/>
      <c r="D23" s="224"/>
      <c r="E23" s="225"/>
      <c r="F23" s="226"/>
      <c r="G23" s="227"/>
      <c r="H23" s="151"/>
      <c r="I23" s="157"/>
      <c r="J23" s="138"/>
      <c r="K23" s="139">
        <v>1</v>
      </c>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1:60" ht="12.75" outlineLevel="1">
      <c r="A24" s="155">
        <v>4</v>
      </c>
      <c r="B24" s="143" t="s">
        <v>862</v>
      </c>
      <c r="C24" s="178" t="s">
        <v>863</v>
      </c>
      <c r="D24" s="145" t="s">
        <v>552</v>
      </c>
      <c r="E24" s="148">
        <v>821.04</v>
      </c>
      <c r="F24" s="153"/>
      <c r="G24" s="152">
        <f>E24*F24</f>
        <v>0</v>
      </c>
      <c r="H24" s="151" t="s">
        <v>864</v>
      </c>
      <c r="I24" s="157" t="s">
        <v>486</v>
      </c>
      <c r="J24" s="138"/>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v>21</v>
      </c>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12.75" outlineLevel="1">
      <c r="A25" s="155"/>
      <c r="B25" s="143"/>
      <c r="C25" s="228" t="s">
        <v>865</v>
      </c>
      <c r="D25" s="229"/>
      <c r="E25" s="230"/>
      <c r="F25" s="231"/>
      <c r="G25" s="232"/>
      <c r="H25" s="151"/>
      <c r="I25" s="157"/>
      <c r="J25" s="138"/>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40" t="str">
        <f>C25</f>
        <v>Dodávka a montáž dvou těsnících pásek a PU pěny.</v>
      </c>
      <c r="BB25" s="139"/>
      <c r="BC25" s="139"/>
      <c r="BD25" s="139"/>
      <c r="BE25" s="139"/>
      <c r="BF25" s="139"/>
      <c r="BG25" s="139"/>
      <c r="BH25" s="139"/>
    </row>
    <row r="26" spans="1:60" ht="12.75" outlineLevel="1">
      <c r="A26" s="155"/>
      <c r="B26" s="143"/>
      <c r="C26" s="179" t="s">
        <v>640</v>
      </c>
      <c r="D26" s="146"/>
      <c r="E26" s="149">
        <v>352.44</v>
      </c>
      <c r="F26" s="152"/>
      <c r="G26" s="152"/>
      <c r="H26" s="151"/>
      <c r="I26" s="157"/>
      <c r="J26" s="138"/>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ht="12.75" outlineLevel="1">
      <c r="A27" s="155"/>
      <c r="B27" s="143"/>
      <c r="C27" s="179" t="s">
        <v>859</v>
      </c>
      <c r="D27" s="146"/>
      <c r="E27" s="149">
        <v>237.6</v>
      </c>
      <c r="F27" s="152"/>
      <c r="G27" s="152"/>
      <c r="H27" s="151"/>
      <c r="I27" s="157"/>
      <c r="J27" s="138"/>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ht="12.75" outlineLevel="1">
      <c r="A28" s="155"/>
      <c r="B28" s="143"/>
      <c r="C28" s="179" t="s">
        <v>860</v>
      </c>
      <c r="D28" s="146"/>
      <c r="E28" s="149">
        <v>231</v>
      </c>
      <c r="F28" s="152"/>
      <c r="G28" s="152"/>
      <c r="H28" s="151"/>
      <c r="I28" s="157"/>
      <c r="J28" s="138"/>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ht="12.75" outlineLevel="1">
      <c r="A29" s="155">
        <v>5</v>
      </c>
      <c r="B29" s="143" t="s">
        <v>866</v>
      </c>
      <c r="C29" s="178" t="s">
        <v>867</v>
      </c>
      <c r="D29" s="145" t="s">
        <v>655</v>
      </c>
      <c r="E29" s="148">
        <v>2.4</v>
      </c>
      <c r="F29" s="153"/>
      <c r="G29" s="152">
        <f>E29*F29</f>
        <v>0</v>
      </c>
      <c r="H29" s="151"/>
      <c r="I29" s="157" t="s">
        <v>561</v>
      </c>
      <c r="J29" s="138"/>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v>21</v>
      </c>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0" ht="12.75" outlineLevel="1">
      <c r="A30" s="155"/>
      <c r="B30" s="143"/>
      <c r="C30" s="179" t="s">
        <v>868</v>
      </c>
      <c r="D30" s="146"/>
      <c r="E30" s="149">
        <v>2.4</v>
      </c>
      <c r="F30" s="152"/>
      <c r="G30" s="152"/>
      <c r="H30" s="151"/>
      <c r="I30" s="157"/>
      <c r="J30" s="138"/>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2.75" outlineLevel="1">
      <c r="A31" s="155">
        <v>6</v>
      </c>
      <c r="B31" s="143" t="s">
        <v>869</v>
      </c>
      <c r="C31" s="178" t="s">
        <v>870</v>
      </c>
      <c r="D31" s="145" t="s">
        <v>871</v>
      </c>
      <c r="E31" s="148">
        <v>56</v>
      </c>
      <c r="F31" s="153"/>
      <c r="G31" s="152">
        <f aca="true" t="shared" si="0" ref="G31:G41">E31*F31</f>
        <v>0</v>
      </c>
      <c r="H31" s="151"/>
      <c r="I31" s="157" t="s">
        <v>561</v>
      </c>
      <c r="J31" s="138"/>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v>21</v>
      </c>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0" ht="12.75" outlineLevel="1">
      <c r="A32" s="155">
        <v>7</v>
      </c>
      <c r="B32" s="143" t="s">
        <v>872</v>
      </c>
      <c r="C32" s="178" t="s">
        <v>873</v>
      </c>
      <c r="D32" s="145" t="s">
        <v>871</v>
      </c>
      <c r="E32" s="148">
        <v>46</v>
      </c>
      <c r="F32" s="153"/>
      <c r="G32" s="152">
        <f t="shared" si="0"/>
        <v>0</v>
      </c>
      <c r="H32" s="151"/>
      <c r="I32" s="157" t="s">
        <v>561</v>
      </c>
      <c r="J32" s="138"/>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v>21</v>
      </c>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ht="12.75" outlineLevel="1">
      <c r="A33" s="155">
        <v>8</v>
      </c>
      <c r="B33" s="143" t="s">
        <v>874</v>
      </c>
      <c r="C33" s="178" t="s">
        <v>875</v>
      </c>
      <c r="D33" s="145" t="s">
        <v>871</v>
      </c>
      <c r="E33" s="148">
        <v>9</v>
      </c>
      <c r="F33" s="153"/>
      <c r="G33" s="152">
        <f t="shared" si="0"/>
        <v>0</v>
      </c>
      <c r="H33" s="151"/>
      <c r="I33" s="157" t="s">
        <v>561</v>
      </c>
      <c r="J33" s="138"/>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v>21</v>
      </c>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12.75" outlineLevel="1">
      <c r="A34" s="155">
        <v>9</v>
      </c>
      <c r="B34" s="143" t="s">
        <v>876</v>
      </c>
      <c r="C34" s="178" t="s">
        <v>877</v>
      </c>
      <c r="D34" s="145" t="s">
        <v>871</v>
      </c>
      <c r="E34" s="148">
        <v>2</v>
      </c>
      <c r="F34" s="153"/>
      <c r="G34" s="152">
        <f t="shared" si="0"/>
        <v>0</v>
      </c>
      <c r="H34" s="151"/>
      <c r="I34" s="157" t="s">
        <v>561</v>
      </c>
      <c r="J34" s="138"/>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v>21</v>
      </c>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ht="12.75" outlineLevel="1">
      <c r="A35" s="155">
        <v>10</v>
      </c>
      <c r="B35" s="143" t="s">
        <v>878</v>
      </c>
      <c r="C35" s="178" t="s">
        <v>879</v>
      </c>
      <c r="D35" s="145" t="s">
        <v>871</v>
      </c>
      <c r="E35" s="148">
        <v>1</v>
      </c>
      <c r="F35" s="153"/>
      <c r="G35" s="152">
        <f t="shared" si="0"/>
        <v>0</v>
      </c>
      <c r="H35" s="151"/>
      <c r="I35" s="157" t="s">
        <v>561</v>
      </c>
      <c r="J35" s="138"/>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v>21</v>
      </c>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ht="12.75" outlineLevel="1">
      <c r="A36" s="155">
        <v>11</v>
      </c>
      <c r="B36" s="143" t="s">
        <v>880</v>
      </c>
      <c r="C36" s="178" t="s">
        <v>881</v>
      </c>
      <c r="D36" s="145" t="s">
        <v>871</v>
      </c>
      <c r="E36" s="148">
        <v>4</v>
      </c>
      <c r="F36" s="153"/>
      <c r="G36" s="152">
        <f t="shared" si="0"/>
        <v>0</v>
      </c>
      <c r="H36" s="151"/>
      <c r="I36" s="157" t="s">
        <v>561</v>
      </c>
      <c r="J36" s="138"/>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v>21</v>
      </c>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ht="12.75" outlineLevel="1">
      <c r="A37" s="155">
        <v>12</v>
      </c>
      <c r="B37" s="143" t="s">
        <v>882</v>
      </c>
      <c r="C37" s="178" t="s">
        <v>879</v>
      </c>
      <c r="D37" s="145" t="s">
        <v>871</v>
      </c>
      <c r="E37" s="148">
        <v>1</v>
      </c>
      <c r="F37" s="153"/>
      <c r="G37" s="152">
        <f t="shared" si="0"/>
        <v>0</v>
      </c>
      <c r="H37" s="151"/>
      <c r="I37" s="157" t="s">
        <v>561</v>
      </c>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v>21</v>
      </c>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ht="12.75" outlineLevel="1">
      <c r="A38" s="155">
        <v>13</v>
      </c>
      <c r="B38" s="143" t="s">
        <v>883</v>
      </c>
      <c r="C38" s="178" t="s">
        <v>884</v>
      </c>
      <c r="D38" s="145" t="s">
        <v>871</v>
      </c>
      <c r="E38" s="148">
        <v>1</v>
      </c>
      <c r="F38" s="153"/>
      <c r="G38" s="152">
        <f t="shared" si="0"/>
        <v>0</v>
      </c>
      <c r="H38" s="151"/>
      <c r="I38" s="157" t="s">
        <v>561</v>
      </c>
      <c r="J38" s="138"/>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v>21</v>
      </c>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ht="12.75" outlineLevel="1">
      <c r="A39" s="155">
        <v>14</v>
      </c>
      <c r="B39" s="143" t="s">
        <v>885</v>
      </c>
      <c r="C39" s="178" t="s">
        <v>886</v>
      </c>
      <c r="D39" s="145" t="s">
        <v>871</v>
      </c>
      <c r="E39" s="148">
        <v>3</v>
      </c>
      <c r="F39" s="153"/>
      <c r="G39" s="152">
        <f t="shared" si="0"/>
        <v>0</v>
      </c>
      <c r="H39" s="151"/>
      <c r="I39" s="157" t="s">
        <v>561</v>
      </c>
      <c r="J39" s="138"/>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v>21</v>
      </c>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ht="12.75" outlineLevel="1">
      <c r="A40" s="155">
        <v>15</v>
      </c>
      <c r="B40" s="143" t="s">
        <v>887</v>
      </c>
      <c r="C40" s="178" t="s">
        <v>886</v>
      </c>
      <c r="D40" s="145" t="s">
        <v>871</v>
      </c>
      <c r="E40" s="148">
        <v>1</v>
      </c>
      <c r="F40" s="153"/>
      <c r="G40" s="152">
        <f t="shared" si="0"/>
        <v>0</v>
      </c>
      <c r="H40" s="151"/>
      <c r="I40" s="157" t="s">
        <v>561</v>
      </c>
      <c r="J40" s="138"/>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v>21</v>
      </c>
      <c r="AN40" s="139"/>
      <c r="AO40" s="139"/>
      <c r="AP40" s="139"/>
      <c r="AQ40" s="139"/>
      <c r="AR40" s="139"/>
      <c r="AS40" s="139"/>
      <c r="AT40" s="139"/>
      <c r="AU40" s="139"/>
      <c r="AV40" s="139"/>
      <c r="AW40" s="139"/>
      <c r="AX40" s="139"/>
      <c r="AY40" s="139"/>
      <c r="AZ40" s="139"/>
      <c r="BA40" s="139"/>
      <c r="BB40" s="139"/>
      <c r="BC40" s="139"/>
      <c r="BD40" s="139"/>
      <c r="BE40" s="139"/>
      <c r="BF40" s="139"/>
      <c r="BG40" s="139"/>
      <c r="BH40" s="139"/>
    </row>
    <row r="41" spans="1:60" ht="12.75" outlineLevel="1">
      <c r="A41" s="155">
        <v>16</v>
      </c>
      <c r="B41" s="143" t="s">
        <v>888</v>
      </c>
      <c r="C41" s="178" t="s">
        <v>884</v>
      </c>
      <c r="D41" s="145" t="s">
        <v>871</v>
      </c>
      <c r="E41" s="148">
        <v>1</v>
      </c>
      <c r="F41" s="153"/>
      <c r="G41" s="152">
        <f t="shared" si="0"/>
        <v>0</v>
      </c>
      <c r="H41" s="151"/>
      <c r="I41" s="157" t="s">
        <v>561</v>
      </c>
      <c r="J41" s="138"/>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v>21</v>
      </c>
      <c r="AN41" s="139"/>
      <c r="AO41" s="139"/>
      <c r="AP41" s="139"/>
      <c r="AQ41" s="139"/>
      <c r="AR41" s="139"/>
      <c r="AS41" s="139"/>
      <c r="AT41" s="139"/>
      <c r="AU41" s="139"/>
      <c r="AV41" s="139"/>
      <c r="AW41" s="139"/>
      <c r="AX41" s="139"/>
      <c r="AY41" s="139"/>
      <c r="AZ41" s="139"/>
      <c r="BA41" s="139"/>
      <c r="BB41" s="139"/>
      <c r="BC41" s="139"/>
      <c r="BD41" s="139"/>
      <c r="BE41" s="139"/>
      <c r="BF41" s="139"/>
      <c r="BG41" s="139"/>
      <c r="BH41" s="139"/>
    </row>
    <row r="42" spans="1:10" ht="12.75">
      <c r="A42" s="154" t="s">
        <v>476</v>
      </c>
      <c r="B42" s="142" t="s">
        <v>889</v>
      </c>
      <c r="C42" s="176" t="s">
        <v>890</v>
      </c>
      <c r="D42" s="144"/>
      <c r="E42" s="147"/>
      <c r="F42" s="214">
        <f>SUM(G43:G58)</f>
        <v>0</v>
      </c>
      <c r="G42" s="215"/>
      <c r="H42" s="150"/>
      <c r="I42" s="156"/>
      <c r="J42" s="54"/>
    </row>
    <row r="43" spans="1:60" ht="12.75" outlineLevel="1">
      <c r="A43" s="155"/>
      <c r="B43" s="216" t="s">
        <v>891</v>
      </c>
      <c r="C43" s="217"/>
      <c r="D43" s="218"/>
      <c r="E43" s="219"/>
      <c r="F43" s="220"/>
      <c r="G43" s="221"/>
      <c r="H43" s="151"/>
      <c r="I43" s="157"/>
      <c r="J43" s="138"/>
      <c r="K43" s="139">
        <v>1</v>
      </c>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row>
    <row r="44" spans="1:60" ht="22.5" outlineLevel="1">
      <c r="A44" s="155"/>
      <c r="B44" s="222" t="s">
        <v>892</v>
      </c>
      <c r="C44" s="223"/>
      <c r="D44" s="224"/>
      <c r="E44" s="225"/>
      <c r="F44" s="226"/>
      <c r="G44" s="227"/>
      <c r="H44" s="151"/>
      <c r="I44" s="157"/>
      <c r="J44" s="138"/>
      <c r="K44" s="139">
        <v>2</v>
      </c>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40" t="str">
        <f>B44</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44" s="139"/>
      <c r="BB44" s="139"/>
      <c r="BC44" s="139"/>
      <c r="BD44" s="139"/>
      <c r="BE44" s="139"/>
      <c r="BF44" s="139"/>
      <c r="BG44" s="139"/>
      <c r="BH44" s="139"/>
    </row>
    <row r="45" spans="1:60" ht="12.75" outlineLevel="1">
      <c r="A45" s="155">
        <v>17</v>
      </c>
      <c r="B45" s="143" t="s">
        <v>893</v>
      </c>
      <c r="C45" s="178" t="s">
        <v>894</v>
      </c>
      <c r="D45" s="145" t="s">
        <v>484</v>
      </c>
      <c r="E45" s="148">
        <v>176.22</v>
      </c>
      <c r="F45" s="153"/>
      <c r="G45" s="152">
        <f>E45*F45</f>
        <v>0</v>
      </c>
      <c r="H45" s="151" t="s">
        <v>573</v>
      </c>
      <c r="I45" s="157" t="s">
        <v>486</v>
      </c>
      <c r="J45" s="138"/>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v>21</v>
      </c>
      <c r="AN45" s="139"/>
      <c r="AO45" s="139"/>
      <c r="AP45" s="139"/>
      <c r="AQ45" s="139"/>
      <c r="AR45" s="139"/>
      <c r="AS45" s="139"/>
      <c r="AT45" s="139"/>
      <c r="AU45" s="139"/>
      <c r="AV45" s="139"/>
      <c r="AW45" s="139"/>
      <c r="AX45" s="139"/>
      <c r="AY45" s="139"/>
      <c r="AZ45" s="139"/>
      <c r="BA45" s="139"/>
      <c r="BB45" s="139"/>
      <c r="BC45" s="139"/>
      <c r="BD45" s="139"/>
      <c r="BE45" s="139"/>
      <c r="BF45" s="139"/>
      <c r="BG45" s="139"/>
      <c r="BH45" s="139"/>
    </row>
    <row r="46" spans="1:60" ht="12.75" outlineLevel="1">
      <c r="A46" s="155"/>
      <c r="B46" s="143"/>
      <c r="C46" s="179" t="s">
        <v>895</v>
      </c>
      <c r="D46" s="146"/>
      <c r="E46" s="149">
        <v>176.22</v>
      </c>
      <c r="F46" s="152"/>
      <c r="G46" s="152"/>
      <c r="H46" s="151"/>
      <c r="I46" s="157"/>
      <c r="J46" s="138"/>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row>
    <row r="47" spans="1:60" ht="12.75" outlineLevel="1">
      <c r="A47" s="155"/>
      <c r="B47" s="222" t="s">
        <v>896</v>
      </c>
      <c r="C47" s="223"/>
      <c r="D47" s="224"/>
      <c r="E47" s="225"/>
      <c r="F47" s="226"/>
      <c r="G47" s="227"/>
      <c r="H47" s="151"/>
      <c r="I47" s="157"/>
      <c r="J47" s="138"/>
      <c r="K47" s="139">
        <v>1</v>
      </c>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row>
    <row r="48" spans="1:60" ht="12.75" outlineLevel="1">
      <c r="A48" s="155"/>
      <c r="B48" s="222" t="s">
        <v>897</v>
      </c>
      <c r="C48" s="223"/>
      <c r="D48" s="224"/>
      <c r="E48" s="225"/>
      <c r="F48" s="226"/>
      <c r="G48" s="227"/>
      <c r="H48" s="151"/>
      <c r="I48" s="157"/>
      <c r="J48" s="138"/>
      <c r="K48" s="139">
        <v>2</v>
      </c>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row>
    <row r="49" spans="1:60" ht="12.75" outlineLevel="1">
      <c r="A49" s="155"/>
      <c r="B49" s="222" t="s">
        <v>898</v>
      </c>
      <c r="C49" s="223"/>
      <c r="D49" s="224"/>
      <c r="E49" s="225"/>
      <c r="F49" s="226"/>
      <c r="G49" s="227"/>
      <c r="H49" s="151"/>
      <c r="I49" s="157"/>
      <c r="J49" s="138"/>
      <c r="K49" s="139">
        <v>3</v>
      </c>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row>
    <row r="50" spans="1:60" ht="12.75" outlineLevel="1">
      <c r="A50" s="155">
        <v>18</v>
      </c>
      <c r="B50" s="143" t="s">
        <v>899</v>
      </c>
      <c r="C50" s="178" t="s">
        <v>900</v>
      </c>
      <c r="D50" s="145" t="s">
        <v>552</v>
      </c>
      <c r="E50" s="148">
        <v>793.92</v>
      </c>
      <c r="F50" s="153"/>
      <c r="G50" s="152">
        <f>E50*F50</f>
        <v>0</v>
      </c>
      <c r="H50" s="151" t="s">
        <v>573</v>
      </c>
      <c r="I50" s="157" t="s">
        <v>561</v>
      </c>
      <c r="J50" s="138"/>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v>21</v>
      </c>
      <c r="AN50" s="139"/>
      <c r="AO50" s="139"/>
      <c r="AP50" s="139"/>
      <c r="AQ50" s="139"/>
      <c r="AR50" s="139"/>
      <c r="AS50" s="139"/>
      <c r="AT50" s="139"/>
      <c r="AU50" s="139"/>
      <c r="AV50" s="139"/>
      <c r="AW50" s="139"/>
      <c r="AX50" s="139"/>
      <c r="AY50" s="139"/>
      <c r="AZ50" s="139"/>
      <c r="BA50" s="139"/>
      <c r="BB50" s="139"/>
      <c r="BC50" s="139"/>
      <c r="BD50" s="139"/>
      <c r="BE50" s="139"/>
      <c r="BF50" s="139"/>
      <c r="BG50" s="139"/>
      <c r="BH50" s="139"/>
    </row>
    <row r="51" spans="1:60" ht="12.75" outlineLevel="1">
      <c r="A51" s="155"/>
      <c r="B51" s="143"/>
      <c r="C51" s="228" t="s">
        <v>985</v>
      </c>
      <c r="D51" s="229"/>
      <c r="E51" s="230"/>
      <c r="F51" s="231"/>
      <c r="G51" s="232"/>
      <c r="H51" s="151"/>
      <c r="I51" s="157"/>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40" t="str">
        <f>C51</f>
        <v>Včetně:</v>
      </c>
      <c r="BB51" s="139"/>
      <c r="BC51" s="139"/>
      <c r="BD51" s="139"/>
      <c r="BE51" s="139"/>
      <c r="BF51" s="139"/>
      <c r="BG51" s="139"/>
      <c r="BH51" s="139"/>
    </row>
    <row r="52" spans="1:60" ht="12.75" outlineLevel="1">
      <c r="A52" s="155"/>
      <c r="B52" s="143"/>
      <c r="C52" s="228" t="s">
        <v>901</v>
      </c>
      <c r="D52" s="229"/>
      <c r="E52" s="230"/>
      <c r="F52" s="231"/>
      <c r="G52" s="232"/>
      <c r="H52" s="151"/>
      <c r="I52" s="157"/>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40" t="str">
        <f>C52</f>
        <v>- nezbytné úpravy desek na příslušný rozměr,</v>
      </c>
      <c r="BB52" s="139"/>
      <c r="BC52" s="139"/>
      <c r="BD52" s="139"/>
      <c r="BE52" s="139"/>
      <c r="BF52" s="139"/>
      <c r="BG52" s="139"/>
      <c r="BH52" s="139"/>
    </row>
    <row r="53" spans="1:60" ht="12.75" outlineLevel="1">
      <c r="A53" s="155"/>
      <c r="B53" s="143"/>
      <c r="C53" s="228" t="s">
        <v>902</v>
      </c>
      <c r="D53" s="229"/>
      <c r="E53" s="230"/>
      <c r="F53" s="231"/>
      <c r="G53" s="232"/>
      <c r="H53" s="151"/>
      <c r="I53" s="157"/>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40" t="str">
        <f>C53</f>
        <v>- úpravy rohů, koutů a hran konstrukcí ze sádrokartonu,</v>
      </c>
      <c r="BB53" s="139"/>
      <c r="BC53" s="139"/>
      <c r="BD53" s="139"/>
      <c r="BE53" s="139"/>
      <c r="BF53" s="139"/>
      <c r="BG53" s="139"/>
      <c r="BH53" s="139"/>
    </row>
    <row r="54" spans="1:60" ht="12.75" outlineLevel="1">
      <c r="A54" s="155"/>
      <c r="B54" s="143"/>
      <c r="C54" s="228" t="s">
        <v>903</v>
      </c>
      <c r="D54" s="229"/>
      <c r="E54" s="230"/>
      <c r="F54" s="231"/>
      <c r="G54" s="232"/>
      <c r="H54" s="151"/>
      <c r="I54" s="157"/>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40" t="str">
        <f>C54</f>
        <v>- standardního tmelení Q2, to je: základní tmelení Q1+ dodatečné tmelení (tmelení najemno) a případné přebroušení.</v>
      </c>
      <c r="BB54" s="139"/>
      <c r="BC54" s="139"/>
      <c r="BD54" s="139"/>
      <c r="BE54" s="139"/>
      <c r="BF54" s="139"/>
      <c r="BG54" s="139"/>
      <c r="BH54" s="139"/>
    </row>
    <row r="55" spans="1:60" ht="12.75" outlineLevel="1">
      <c r="A55" s="155"/>
      <c r="B55" s="143"/>
      <c r="C55" s="179" t="s">
        <v>904</v>
      </c>
      <c r="D55" s="146"/>
      <c r="E55" s="149">
        <v>176.22</v>
      </c>
      <c r="F55" s="152"/>
      <c r="G55" s="152"/>
      <c r="H55" s="151"/>
      <c r="I55" s="157"/>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row>
    <row r="56" spans="1:60" ht="12.75" outlineLevel="1">
      <c r="A56" s="155"/>
      <c r="B56" s="143"/>
      <c r="C56" s="179" t="s">
        <v>905</v>
      </c>
      <c r="D56" s="146"/>
      <c r="E56" s="149">
        <v>229.2</v>
      </c>
      <c r="F56" s="152"/>
      <c r="G56" s="152"/>
      <c r="H56" s="151"/>
      <c r="I56" s="157"/>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row>
    <row r="57" spans="1:60" ht="12.75" outlineLevel="1">
      <c r="A57" s="155"/>
      <c r="B57" s="143"/>
      <c r="C57" s="179" t="s">
        <v>860</v>
      </c>
      <c r="D57" s="146"/>
      <c r="E57" s="149">
        <v>231</v>
      </c>
      <c r="F57" s="152"/>
      <c r="G57" s="152"/>
      <c r="H57" s="151"/>
      <c r="I57" s="157"/>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row>
    <row r="58" spans="1:60" ht="12.75" outlineLevel="1">
      <c r="A58" s="155"/>
      <c r="B58" s="143"/>
      <c r="C58" s="179" t="s">
        <v>642</v>
      </c>
      <c r="D58" s="146"/>
      <c r="E58" s="149">
        <v>157.5</v>
      </c>
      <c r="F58" s="152"/>
      <c r="G58" s="152"/>
      <c r="H58" s="151"/>
      <c r="I58" s="157"/>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row>
    <row r="59" spans="1:9" ht="12.75">
      <c r="A59" s="154" t="s">
        <v>476</v>
      </c>
      <c r="B59" s="142" t="s">
        <v>906</v>
      </c>
      <c r="C59" s="176" t="s">
        <v>907</v>
      </c>
      <c r="D59" s="144"/>
      <c r="E59" s="147"/>
      <c r="F59" s="214">
        <f>SUM(G60:G70)</f>
        <v>0</v>
      </c>
      <c r="G59" s="215"/>
      <c r="H59" s="150"/>
      <c r="I59" s="156"/>
    </row>
    <row r="60" spans="1:60" ht="12.75" outlineLevel="1">
      <c r="A60" s="155"/>
      <c r="B60" s="216" t="s">
        <v>908</v>
      </c>
      <c r="C60" s="217"/>
      <c r="D60" s="218"/>
      <c r="E60" s="219"/>
      <c r="F60" s="220"/>
      <c r="G60" s="221"/>
      <c r="H60" s="151"/>
      <c r="I60" s="157"/>
      <c r="J60" s="139"/>
      <c r="K60" s="139">
        <v>1</v>
      </c>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row>
    <row r="61" spans="1:60" ht="12.75" outlineLevel="1">
      <c r="A61" s="155"/>
      <c r="B61" s="222" t="s">
        <v>909</v>
      </c>
      <c r="C61" s="223"/>
      <c r="D61" s="224"/>
      <c r="E61" s="225"/>
      <c r="F61" s="226"/>
      <c r="G61" s="227"/>
      <c r="H61" s="151"/>
      <c r="I61" s="157"/>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row>
    <row r="62" spans="1:60" ht="12.75" outlineLevel="1">
      <c r="A62" s="155">
        <v>19</v>
      </c>
      <c r="B62" s="143" t="s">
        <v>910</v>
      </c>
      <c r="C62" s="178" t="s">
        <v>911</v>
      </c>
      <c r="D62" s="145" t="s">
        <v>484</v>
      </c>
      <c r="E62" s="148">
        <v>160.464</v>
      </c>
      <c r="F62" s="153"/>
      <c r="G62" s="152">
        <f>E62*F62</f>
        <v>0</v>
      </c>
      <c r="H62" s="151" t="s">
        <v>822</v>
      </c>
      <c r="I62" s="157" t="s">
        <v>561</v>
      </c>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v>21</v>
      </c>
      <c r="AN62" s="139"/>
      <c r="AO62" s="139"/>
      <c r="AP62" s="139"/>
      <c r="AQ62" s="139"/>
      <c r="AR62" s="139"/>
      <c r="AS62" s="139"/>
      <c r="AT62" s="139"/>
      <c r="AU62" s="139"/>
      <c r="AV62" s="139"/>
      <c r="AW62" s="139"/>
      <c r="AX62" s="139"/>
      <c r="AY62" s="139"/>
      <c r="AZ62" s="139"/>
      <c r="BA62" s="139"/>
      <c r="BB62" s="139"/>
      <c r="BC62" s="139"/>
      <c r="BD62" s="139"/>
      <c r="BE62" s="139"/>
      <c r="BF62" s="139"/>
      <c r="BG62" s="139"/>
      <c r="BH62" s="139"/>
    </row>
    <row r="63" spans="1:60" ht="12.75" outlineLevel="1">
      <c r="A63" s="155"/>
      <c r="B63" s="143"/>
      <c r="C63" s="179" t="s">
        <v>577</v>
      </c>
      <c r="D63" s="146"/>
      <c r="E63" s="149">
        <v>35.244</v>
      </c>
      <c r="F63" s="152"/>
      <c r="G63" s="152"/>
      <c r="H63" s="151"/>
      <c r="I63" s="157"/>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row>
    <row r="64" spans="1:60" ht="12.75" outlineLevel="1">
      <c r="A64" s="155"/>
      <c r="B64" s="143"/>
      <c r="C64" s="179" t="s">
        <v>578</v>
      </c>
      <c r="D64" s="146"/>
      <c r="E64" s="149">
        <v>47.52</v>
      </c>
      <c r="F64" s="152"/>
      <c r="G64" s="152"/>
      <c r="H64" s="151"/>
      <c r="I64" s="157"/>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row>
    <row r="65" spans="1:60" ht="12.75" outlineLevel="1">
      <c r="A65" s="155"/>
      <c r="B65" s="143"/>
      <c r="C65" s="179" t="s">
        <v>912</v>
      </c>
      <c r="D65" s="146"/>
      <c r="E65" s="149">
        <v>46.2</v>
      </c>
      <c r="F65" s="152"/>
      <c r="G65" s="152"/>
      <c r="H65" s="151"/>
      <c r="I65" s="157"/>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12.75" outlineLevel="1">
      <c r="A66" s="155"/>
      <c r="B66" s="143"/>
      <c r="C66" s="179" t="s">
        <v>913</v>
      </c>
      <c r="D66" s="146"/>
      <c r="E66" s="149">
        <v>31.5</v>
      </c>
      <c r="F66" s="152"/>
      <c r="G66" s="152"/>
      <c r="H66" s="151"/>
      <c r="I66" s="157"/>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row>
    <row r="67" spans="1:60" ht="12.75" outlineLevel="1">
      <c r="A67" s="155"/>
      <c r="B67" s="222" t="s">
        <v>914</v>
      </c>
      <c r="C67" s="223"/>
      <c r="D67" s="224"/>
      <c r="E67" s="225"/>
      <c r="F67" s="226"/>
      <c r="G67" s="227"/>
      <c r="H67" s="151"/>
      <c r="I67" s="157"/>
      <c r="J67" s="139"/>
      <c r="K67" s="139">
        <v>1</v>
      </c>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row>
    <row r="68" spans="1:60" ht="12.75" outlineLevel="1">
      <c r="A68" s="155">
        <v>20</v>
      </c>
      <c r="B68" s="143" t="s">
        <v>915</v>
      </c>
      <c r="C68" s="178" t="s">
        <v>916</v>
      </c>
      <c r="D68" s="145" t="s">
        <v>484</v>
      </c>
      <c r="E68" s="148">
        <v>338.87</v>
      </c>
      <c r="F68" s="153"/>
      <c r="G68" s="152">
        <f>E68*F68</f>
        <v>0</v>
      </c>
      <c r="H68" s="151" t="s">
        <v>822</v>
      </c>
      <c r="I68" s="157" t="s">
        <v>561</v>
      </c>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v>21</v>
      </c>
      <c r="AN68" s="139"/>
      <c r="AO68" s="139"/>
      <c r="AP68" s="139"/>
      <c r="AQ68" s="139"/>
      <c r="AR68" s="139"/>
      <c r="AS68" s="139"/>
      <c r="AT68" s="139"/>
      <c r="AU68" s="139"/>
      <c r="AV68" s="139"/>
      <c r="AW68" s="139"/>
      <c r="AX68" s="139"/>
      <c r="AY68" s="139"/>
      <c r="AZ68" s="139"/>
      <c r="BA68" s="139"/>
      <c r="BB68" s="139"/>
      <c r="BC68" s="139"/>
      <c r="BD68" s="139"/>
      <c r="BE68" s="139"/>
      <c r="BF68" s="139"/>
      <c r="BG68" s="139"/>
      <c r="BH68" s="139"/>
    </row>
    <row r="69" spans="1:60" ht="12.75" outlineLevel="1">
      <c r="A69" s="155"/>
      <c r="B69" s="143"/>
      <c r="C69" s="228" t="s">
        <v>917</v>
      </c>
      <c r="D69" s="229"/>
      <c r="E69" s="230"/>
      <c r="F69" s="231"/>
      <c r="G69" s="232"/>
      <c r="H69" s="151"/>
      <c r="I69" s="157"/>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40" t="str">
        <f>C69</f>
        <v>včetně případného vybourání vnitřního parapetu</v>
      </c>
      <c r="BB69" s="139"/>
      <c r="BC69" s="139"/>
      <c r="BD69" s="139"/>
      <c r="BE69" s="139"/>
      <c r="BF69" s="139"/>
      <c r="BG69" s="139"/>
      <c r="BH69" s="139"/>
    </row>
    <row r="70" spans="1:60" ht="12.75" outlineLevel="1">
      <c r="A70" s="155"/>
      <c r="B70" s="143"/>
      <c r="C70" s="179" t="s">
        <v>589</v>
      </c>
      <c r="D70" s="146"/>
      <c r="E70" s="149">
        <v>338.87</v>
      </c>
      <c r="F70" s="152"/>
      <c r="G70" s="152"/>
      <c r="H70" s="151"/>
      <c r="I70" s="157"/>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row>
    <row r="71" spans="1:9" ht="12.75">
      <c r="A71" s="154" t="s">
        <v>476</v>
      </c>
      <c r="B71" s="142" t="s">
        <v>700</v>
      </c>
      <c r="C71" s="176" t="s">
        <v>701</v>
      </c>
      <c r="D71" s="144"/>
      <c r="E71" s="147"/>
      <c r="F71" s="214">
        <f>SUM(G72:G82)</f>
        <v>0</v>
      </c>
      <c r="G71" s="215"/>
      <c r="H71" s="150"/>
      <c r="I71" s="156"/>
    </row>
    <row r="72" spans="1:60" ht="12.75" outlineLevel="1">
      <c r="A72" s="155"/>
      <c r="B72" s="216" t="s">
        <v>702</v>
      </c>
      <c r="C72" s="217"/>
      <c r="D72" s="218"/>
      <c r="E72" s="219"/>
      <c r="F72" s="220"/>
      <c r="G72" s="221"/>
      <c r="H72" s="151"/>
      <c r="I72" s="157"/>
      <c r="J72" s="139"/>
      <c r="K72" s="139">
        <v>1</v>
      </c>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row>
    <row r="73" spans="1:60" ht="12.75" outlineLevel="1">
      <c r="A73" s="155"/>
      <c r="B73" s="222" t="s">
        <v>703</v>
      </c>
      <c r="C73" s="223"/>
      <c r="D73" s="224"/>
      <c r="E73" s="225"/>
      <c r="F73" s="226"/>
      <c r="G73" s="227"/>
      <c r="H73" s="151"/>
      <c r="I73" s="157"/>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row>
    <row r="74" spans="1:60" ht="12.75" outlineLevel="1">
      <c r="A74" s="155"/>
      <c r="B74" s="222" t="s">
        <v>704</v>
      </c>
      <c r="C74" s="223"/>
      <c r="D74" s="224"/>
      <c r="E74" s="225"/>
      <c r="F74" s="226"/>
      <c r="G74" s="227"/>
      <c r="H74" s="151"/>
      <c r="I74" s="157"/>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row>
    <row r="75" spans="1:60" ht="12.75" outlineLevel="1">
      <c r="A75" s="155"/>
      <c r="B75" s="222" t="s">
        <v>705</v>
      </c>
      <c r="C75" s="223"/>
      <c r="D75" s="224"/>
      <c r="E75" s="225"/>
      <c r="F75" s="226"/>
      <c r="G75" s="227"/>
      <c r="H75" s="151"/>
      <c r="I75" s="157"/>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row>
    <row r="76" spans="1:60" ht="12.75" outlineLevel="1">
      <c r="A76" s="155"/>
      <c r="B76" s="222" t="s">
        <v>706</v>
      </c>
      <c r="C76" s="223"/>
      <c r="D76" s="224"/>
      <c r="E76" s="225"/>
      <c r="F76" s="226"/>
      <c r="G76" s="227"/>
      <c r="H76" s="151"/>
      <c r="I76" s="157"/>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row>
    <row r="77" spans="1:60" ht="12.75" outlineLevel="1">
      <c r="A77" s="155"/>
      <c r="B77" s="222" t="s">
        <v>707</v>
      </c>
      <c r="C77" s="223"/>
      <c r="D77" s="224"/>
      <c r="E77" s="225"/>
      <c r="F77" s="226"/>
      <c r="G77" s="227"/>
      <c r="H77" s="151"/>
      <c r="I77" s="157"/>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row>
    <row r="78" spans="1:60" ht="12.75" outlineLevel="1">
      <c r="A78" s="155"/>
      <c r="B78" s="222" t="s">
        <v>708</v>
      </c>
      <c r="C78" s="223"/>
      <c r="D78" s="224"/>
      <c r="E78" s="225"/>
      <c r="F78" s="226"/>
      <c r="G78" s="227"/>
      <c r="H78" s="151"/>
      <c r="I78" s="157"/>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row>
    <row r="79" spans="1:60" ht="12.75" outlineLevel="1">
      <c r="A79" s="155"/>
      <c r="B79" s="222" t="s">
        <v>709</v>
      </c>
      <c r="C79" s="223"/>
      <c r="D79" s="224"/>
      <c r="E79" s="225"/>
      <c r="F79" s="226"/>
      <c r="G79" s="227"/>
      <c r="H79" s="151"/>
      <c r="I79" s="157"/>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row>
    <row r="80" spans="1:60" ht="12.75" outlineLevel="1">
      <c r="A80" s="155"/>
      <c r="B80" s="222" t="s">
        <v>710</v>
      </c>
      <c r="C80" s="223"/>
      <c r="D80" s="224"/>
      <c r="E80" s="225"/>
      <c r="F80" s="226"/>
      <c r="G80" s="227"/>
      <c r="H80" s="151"/>
      <c r="I80" s="157"/>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row>
    <row r="81" spans="1:60" ht="12.75" outlineLevel="1">
      <c r="A81" s="155"/>
      <c r="B81" s="222" t="s">
        <v>711</v>
      </c>
      <c r="C81" s="223"/>
      <c r="D81" s="224"/>
      <c r="E81" s="225"/>
      <c r="F81" s="226"/>
      <c r="G81" s="227"/>
      <c r="H81" s="151"/>
      <c r="I81" s="157"/>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row>
    <row r="82" spans="1:60" ht="12.75" outlineLevel="1">
      <c r="A82" s="155">
        <v>21</v>
      </c>
      <c r="B82" s="143" t="s">
        <v>712</v>
      </c>
      <c r="C82" s="178" t="s">
        <v>713</v>
      </c>
      <c r="D82" s="145" t="s">
        <v>714</v>
      </c>
      <c r="E82" s="148">
        <v>20.97678</v>
      </c>
      <c r="F82" s="153"/>
      <c r="G82" s="152">
        <f>E82*F82</f>
        <v>0</v>
      </c>
      <c r="H82" s="151" t="s">
        <v>715</v>
      </c>
      <c r="I82" s="157" t="s">
        <v>486</v>
      </c>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v>21</v>
      </c>
      <c r="AN82" s="139"/>
      <c r="AO82" s="139"/>
      <c r="AP82" s="139"/>
      <c r="AQ82" s="139"/>
      <c r="AR82" s="139"/>
      <c r="AS82" s="139"/>
      <c r="AT82" s="139"/>
      <c r="AU82" s="139"/>
      <c r="AV82" s="139"/>
      <c r="AW82" s="139"/>
      <c r="AX82" s="139"/>
      <c r="AY82" s="139"/>
      <c r="AZ82" s="139"/>
      <c r="BA82" s="139"/>
      <c r="BB82" s="139"/>
      <c r="BC82" s="139"/>
      <c r="BD82" s="139"/>
      <c r="BE82" s="139"/>
      <c r="BF82" s="139"/>
      <c r="BG82" s="139"/>
      <c r="BH82" s="139"/>
    </row>
    <row r="83" spans="1:9" ht="12.75">
      <c r="A83" s="154" t="s">
        <v>476</v>
      </c>
      <c r="B83" s="142" t="s">
        <v>918</v>
      </c>
      <c r="C83" s="176" t="s">
        <v>919</v>
      </c>
      <c r="D83" s="144"/>
      <c r="E83" s="147"/>
      <c r="F83" s="214">
        <f>SUM(G84:G111)</f>
        <v>0</v>
      </c>
      <c r="G83" s="215"/>
      <c r="H83" s="150"/>
      <c r="I83" s="156"/>
    </row>
    <row r="84" spans="1:60" ht="12.75" outlineLevel="1">
      <c r="A84" s="155"/>
      <c r="B84" s="216" t="s">
        <v>920</v>
      </c>
      <c r="C84" s="217"/>
      <c r="D84" s="218"/>
      <c r="E84" s="219"/>
      <c r="F84" s="220"/>
      <c r="G84" s="221"/>
      <c r="H84" s="151"/>
      <c r="I84" s="157"/>
      <c r="J84" s="139"/>
      <c r="K84" s="139">
        <v>1</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row>
    <row r="85" spans="1:60" ht="12.75" outlineLevel="1">
      <c r="A85" s="155"/>
      <c r="B85" s="222" t="s">
        <v>921</v>
      </c>
      <c r="C85" s="223"/>
      <c r="D85" s="224"/>
      <c r="E85" s="225"/>
      <c r="F85" s="226"/>
      <c r="G85" s="227"/>
      <c r="H85" s="151"/>
      <c r="I85" s="157"/>
      <c r="J85" s="139"/>
      <c r="K85" s="139">
        <v>2</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row>
    <row r="86" spans="1:60" ht="12.75" outlineLevel="1">
      <c r="A86" s="155">
        <v>22</v>
      </c>
      <c r="B86" s="143" t="s">
        <v>922</v>
      </c>
      <c r="C86" s="178" t="s">
        <v>923</v>
      </c>
      <c r="D86" s="145" t="s">
        <v>552</v>
      </c>
      <c r="E86" s="148">
        <v>2.88</v>
      </c>
      <c r="F86" s="153"/>
      <c r="G86" s="152">
        <f>E86*F86</f>
        <v>0</v>
      </c>
      <c r="H86" s="151" t="s">
        <v>924</v>
      </c>
      <c r="I86" s="157" t="s">
        <v>486</v>
      </c>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v>21</v>
      </c>
      <c r="AN86" s="139"/>
      <c r="AO86" s="139"/>
      <c r="AP86" s="139"/>
      <c r="AQ86" s="139"/>
      <c r="AR86" s="139"/>
      <c r="AS86" s="139"/>
      <c r="AT86" s="139"/>
      <c r="AU86" s="139"/>
      <c r="AV86" s="139"/>
      <c r="AW86" s="139"/>
      <c r="AX86" s="139"/>
      <c r="AY86" s="139"/>
      <c r="AZ86" s="139"/>
      <c r="BA86" s="139"/>
      <c r="BB86" s="139"/>
      <c r="BC86" s="139"/>
      <c r="BD86" s="139"/>
      <c r="BE86" s="139"/>
      <c r="BF86" s="139"/>
      <c r="BG86" s="139"/>
      <c r="BH86" s="139"/>
    </row>
    <row r="87" spans="1:60" ht="12.75" outlineLevel="1">
      <c r="A87" s="155"/>
      <c r="B87" s="143"/>
      <c r="C87" s="179" t="s">
        <v>925</v>
      </c>
      <c r="D87" s="146"/>
      <c r="E87" s="149">
        <v>2.88</v>
      </c>
      <c r="F87" s="152"/>
      <c r="G87" s="152"/>
      <c r="H87" s="151"/>
      <c r="I87" s="157"/>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row>
    <row r="88" spans="1:60" ht="12.75" outlineLevel="1">
      <c r="A88" s="155"/>
      <c r="B88" s="222" t="s">
        <v>920</v>
      </c>
      <c r="C88" s="223"/>
      <c r="D88" s="224"/>
      <c r="E88" s="225"/>
      <c r="F88" s="226"/>
      <c r="G88" s="227"/>
      <c r="H88" s="151"/>
      <c r="I88" s="157"/>
      <c r="J88" s="139"/>
      <c r="K88" s="139">
        <v>1</v>
      </c>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row>
    <row r="89" spans="1:60" ht="12.75" outlineLevel="1">
      <c r="A89" s="155">
        <v>23</v>
      </c>
      <c r="B89" s="143" t="s">
        <v>926</v>
      </c>
      <c r="C89" s="178" t="s">
        <v>927</v>
      </c>
      <c r="D89" s="145" t="s">
        <v>484</v>
      </c>
      <c r="E89" s="148">
        <v>0.72</v>
      </c>
      <c r="F89" s="153"/>
      <c r="G89" s="152">
        <f>E89*F89</f>
        <v>0</v>
      </c>
      <c r="H89" s="151" t="s">
        <v>924</v>
      </c>
      <c r="I89" s="157" t="s">
        <v>561</v>
      </c>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v>21</v>
      </c>
      <c r="AN89" s="139"/>
      <c r="AO89" s="139"/>
      <c r="AP89" s="139"/>
      <c r="AQ89" s="139"/>
      <c r="AR89" s="139"/>
      <c r="AS89" s="139"/>
      <c r="AT89" s="139"/>
      <c r="AU89" s="139"/>
      <c r="AV89" s="139"/>
      <c r="AW89" s="139"/>
      <c r="AX89" s="139"/>
      <c r="AY89" s="139"/>
      <c r="AZ89" s="139"/>
      <c r="BA89" s="139"/>
      <c r="BB89" s="139"/>
      <c r="BC89" s="139"/>
      <c r="BD89" s="139"/>
      <c r="BE89" s="139"/>
      <c r="BF89" s="139"/>
      <c r="BG89" s="139"/>
      <c r="BH89" s="139"/>
    </row>
    <row r="90" spans="1:60" ht="12.75" outlineLevel="1">
      <c r="A90" s="155"/>
      <c r="B90" s="143"/>
      <c r="C90" s="228" t="s">
        <v>625</v>
      </c>
      <c r="D90" s="229"/>
      <c r="E90" s="230"/>
      <c r="F90" s="231"/>
      <c r="G90" s="232"/>
      <c r="H90" s="151"/>
      <c r="I90" s="157"/>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40" t="str">
        <f>C90</f>
        <v>včetně kotevní techniky</v>
      </c>
      <c r="BB90" s="139"/>
      <c r="BC90" s="139"/>
      <c r="BD90" s="139"/>
      <c r="BE90" s="139"/>
      <c r="BF90" s="139"/>
      <c r="BG90" s="139"/>
      <c r="BH90" s="139"/>
    </row>
    <row r="91" spans="1:60" ht="12.75" outlineLevel="1">
      <c r="A91" s="155"/>
      <c r="B91" s="143"/>
      <c r="C91" s="179" t="s">
        <v>928</v>
      </c>
      <c r="D91" s="146"/>
      <c r="E91" s="149">
        <v>0.72</v>
      </c>
      <c r="F91" s="152"/>
      <c r="G91" s="152"/>
      <c r="H91" s="151"/>
      <c r="I91" s="157"/>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row>
    <row r="92" spans="1:60" ht="12.75" outlineLevel="1">
      <c r="A92" s="155"/>
      <c r="B92" s="222" t="s">
        <v>929</v>
      </c>
      <c r="C92" s="223"/>
      <c r="D92" s="224"/>
      <c r="E92" s="225"/>
      <c r="F92" s="226"/>
      <c r="G92" s="227"/>
      <c r="H92" s="151"/>
      <c r="I92" s="157"/>
      <c r="J92" s="139"/>
      <c r="K92" s="139">
        <v>1</v>
      </c>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row>
    <row r="93" spans="1:60" ht="12.75" outlineLevel="1">
      <c r="A93" s="155"/>
      <c r="B93" s="222" t="s">
        <v>930</v>
      </c>
      <c r="C93" s="223"/>
      <c r="D93" s="224"/>
      <c r="E93" s="225"/>
      <c r="F93" s="226"/>
      <c r="G93" s="227"/>
      <c r="H93" s="151"/>
      <c r="I93" s="157"/>
      <c r="J93" s="139"/>
      <c r="K93" s="139">
        <v>2</v>
      </c>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row>
    <row r="94" spans="1:60" ht="12.75" outlineLevel="1">
      <c r="A94" s="155">
        <v>24</v>
      </c>
      <c r="B94" s="143" t="s">
        <v>931</v>
      </c>
      <c r="C94" s="178" t="s">
        <v>932</v>
      </c>
      <c r="D94" s="145" t="s">
        <v>552</v>
      </c>
      <c r="E94" s="148">
        <v>802.32</v>
      </c>
      <c r="F94" s="153"/>
      <c r="G94" s="152">
        <f>E94*F94</f>
        <v>0</v>
      </c>
      <c r="H94" s="151" t="s">
        <v>864</v>
      </c>
      <c r="I94" s="157" t="s">
        <v>486</v>
      </c>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v>21</v>
      </c>
      <c r="AN94" s="139"/>
      <c r="AO94" s="139"/>
      <c r="AP94" s="139"/>
      <c r="AQ94" s="139"/>
      <c r="AR94" s="139"/>
      <c r="AS94" s="139"/>
      <c r="AT94" s="139"/>
      <c r="AU94" s="139"/>
      <c r="AV94" s="139"/>
      <c r="AW94" s="139"/>
      <c r="AX94" s="139"/>
      <c r="AY94" s="139"/>
      <c r="AZ94" s="139"/>
      <c r="BA94" s="139"/>
      <c r="BB94" s="139"/>
      <c r="BC94" s="139"/>
      <c r="BD94" s="139"/>
      <c r="BE94" s="139"/>
      <c r="BF94" s="139"/>
      <c r="BG94" s="139"/>
      <c r="BH94" s="139"/>
    </row>
    <row r="95" spans="1:60" ht="12.75" outlineLevel="1">
      <c r="A95" s="155"/>
      <c r="B95" s="143"/>
      <c r="C95" s="228" t="s">
        <v>933</v>
      </c>
      <c r="D95" s="229"/>
      <c r="E95" s="230"/>
      <c r="F95" s="231"/>
      <c r="G95" s="232"/>
      <c r="H95" s="151"/>
      <c r="I95" s="157"/>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40" t="str">
        <f>C95</f>
        <v>včetně dodávky kotevní techniky</v>
      </c>
      <c r="BB95" s="139"/>
      <c r="BC95" s="139"/>
      <c r="BD95" s="139"/>
      <c r="BE95" s="139"/>
      <c r="BF95" s="139"/>
      <c r="BG95" s="139"/>
      <c r="BH95" s="139"/>
    </row>
    <row r="96" spans="1:60" ht="12.75" outlineLevel="1">
      <c r="A96" s="155"/>
      <c r="B96" s="143"/>
      <c r="C96" s="179" t="s">
        <v>904</v>
      </c>
      <c r="D96" s="146"/>
      <c r="E96" s="149">
        <v>176.22</v>
      </c>
      <c r="F96" s="152"/>
      <c r="G96" s="152"/>
      <c r="H96" s="151"/>
      <c r="I96" s="157"/>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row>
    <row r="97" spans="1:60" ht="12.75" outlineLevel="1">
      <c r="A97" s="155"/>
      <c r="B97" s="143"/>
      <c r="C97" s="179" t="s">
        <v>859</v>
      </c>
      <c r="D97" s="146"/>
      <c r="E97" s="149">
        <v>237.6</v>
      </c>
      <c r="F97" s="152"/>
      <c r="G97" s="152"/>
      <c r="H97" s="151"/>
      <c r="I97" s="157"/>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row>
    <row r="98" spans="1:60" ht="12.75" outlineLevel="1">
      <c r="A98" s="155"/>
      <c r="B98" s="143"/>
      <c r="C98" s="179" t="s">
        <v>860</v>
      </c>
      <c r="D98" s="146"/>
      <c r="E98" s="149">
        <v>231</v>
      </c>
      <c r="F98" s="152"/>
      <c r="G98" s="152"/>
      <c r="H98" s="151"/>
      <c r="I98" s="157"/>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row>
    <row r="99" spans="1:60" ht="12.75" outlineLevel="1">
      <c r="A99" s="155"/>
      <c r="B99" s="143"/>
      <c r="C99" s="179" t="s">
        <v>642</v>
      </c>
      <c r="D99" s="146"/>
      <c r="E99" s="149">
        <v>157.5</v>
      </c>
      <c r="F99" s="152"/>
      <c r="G99" s="152"/>
      <c r="H99" s="151"/>
      <c r="I99" s="157"/>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row>
    <row r="100" spans="1:60" ht="12.75" outlineLevel="1">
      <c r="A100" s="155">
        <v>25</v>
      </c>
      <c r="B100" s="143" t="s">
        <v>934</v>
      </c>
      <c r="C100" s="178" t="s">
        <v>935</v>
      </c>
      <c r="D100" s="145" t="s">
        <v>552</v>
      </c>
      <c r="E100" s="148">
        <v>842.436</v>
      </c>
      <c r="F100" s="153"/>
      <c r="G100" s="152">
        <f>E100*F100</f>
        <v>0</v>
      </c>
      <c r="H100" s="151" t="s">
        <v>557</v>
      </c>
      <c r="I100" s="157" t="s">
        <v>486</v>
      </c>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v>21</v>
      </c>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row>
    <row r="101" spans="1:60" ht="12.75" outlineLevel="1">
      <c r="A101" s="155"/>
      <c r="B101" s="143"/>
      <c r="C101" s="179" t="s">
        <v>936</v>
      </c>
      <c r="D101" s="146"/>
      <c r="E101" s="149">
        <v>185.031</v>
      </c>
      <c r="F101" s="152"/>
      <c r="G101" s="152"/>
      <c r="H101" s="151"/>
      <c r="I101" s="157"/>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row>
    <row r="102" spans="1:60" ht="12.75" outlineLevel="1">
      <c r="A102" s="155"/>
      <c r="B102" s="143"/>
      <c r="C102" s="179" t="s">
        <v>937</v>
      </c>
      <c r="D102" s="146"/>
      <c r="E102" s="149">
        <v>249.48</v>
      </c>
      <c r="F102" s="152"/>
      <c r="G102" s="152"/>
      <c r="H102" s="151"/>
      <c r="I102" s="157"/>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row>
    <row r="103" spans="1:60" ht="12.75" outlineLevel="1">
      <c r="A103" s="155"/>
      <c r="B103" s="143"/>
      <c r="C103" s="179" t="s">
        <v>938</v>
      </c>
      <c r="D103" s="146"/>
      <c r="E103" s="149">
        <v>242.55</v>
      </c>
      <c r="F103" s="152"/>
      <c r="G103" s="152"/>
      <c r="H103" s="151"/>
      <c r="I103" s="157"/>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row>
    <row r="104" spans="1:60" ht="12.75" outlineLevel="1">
      <c r="A104" s="155"/>
      <c r="B104" s="143"/>
      <c r="C104" s="179" t="s">
        <v>939</v>
      </c>
      <c r="D104" s="146"/>
      <c r="E104" s="149">
        <v>165.375</v>
      </c>
      <c r="F104" s="152"/>
      <c r="G104" s="152"/>
      <c r="H104" s="151"/>
      <c r="I104" s="157"/>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row>
    <row r="105" spans="1:60" ht="12.75" outlineLevel="1">
      <c r="A105" s="155">
        <v>26</v>
      </c>
      <c r="B105" s="143" t="s">
        <v>940</v>
      </c>
      <c r="C105" s="178" t="s">
        <v>941</v>
      </c>
      <c r="D105" s="145" t="s">
        <v>484</v>
      </c>
      <c r="E105" s="148">
        <v>0.792</v>
      </c>
      <c r="F105" s="153"/>
      <c r="G105" s="152">
        <f>E105*F105</f>
        <v>0</v>
      </c>
      <c r="H105" s="151" t="s">
        <v>557</v>
      </c>
      <c r="I105" s="157" t="s">
        <v>486</v>
      </c>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v>21</v>
      </c>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row>
    <row r="106" spans="1:60" ht="12.75" outlineLevel="1">
      <c r="A106" s="155"/>
      <c r="B106" s="143"/>
      <c r="C106" s="179" t="s">
        <v>942</v>
      </c>
      <c r="D106" s="146"/>
      <c r="E106" s="149">
        <v>0.792</v>
      </c>
      <c r="F106" s="152"/>
      <c r="G106" s="152"/>
      <c r="H106" s="151"/>
      <c r="I106" s="157"/>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row>
    <row r="107" spans="1:60" ht="12.75" outlineLevel="1">
      <c r="A107" s="155">
        <v>27</v>
      </c>
      <c r="B107" s="143" t="s">
        <v>943</v>
      </c>
      <c r="C107" s="178" t="s">
        <v>944</v>
      </c>
      <c r="D107" s="145" t="s">
        <v>552</v>
      </c>
      <c r="E107" s="148">
        <v>3.024</v>
      </c>
      <c r="F107" s="153"/>
      <c r="G107" s="152">
        <f>E107*F107</f>
        <v>0</v>
      </c>
      <c r="H107" s="151" t="s">
        <v>557</v>
      </c>
      <c r="I107" s="157" t="s">
        <v>486</v>
      </c>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v>21</v>
      </c>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row>
    <row r="108" spans="1:60" ht="12.75" outlineLevel="1">
      <c r="A108" s="155"/>
      <c r="B108" s="143"/>
      <c r="C108" s="179" t="s">
        <v>945</v>
      </c>
      <c r="D108" s="146"/>
      <c r="E108" s="149">
        <v>3.024</v>
      </c>
      <c r="F108" s="152"/>
      <c r="G108" s="152"/>
      <c r="H108" s="151"/>
      <c r="I108" s="157"/>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row>
    <row r="109" spans="1:60" ht="12.75" outlineLevel="1">
      <c r="A109" s="155"/>
      <c r="B109" s="222" t="s">
        <v>946</v>
      </c>
      <c r="C109" s="223"/>
      <c r="D109" s="224"/>
      <c r="E109" s="225"/>
      <c r="F109" s="226"/>
      <c r="G109" s="227"/>
      <c r="H109" s="151"/>
      <c r="I109" s="157"/>
      <c r="J109" s="139"/>
      <c r="K109" s="139">
        <v>1</v>
      </c>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row>
    <row r="110" spans="1:60" ht="12.75" outlineLevel="1">
      <c r="A110" s="155"/>
      <c r="B110" s="222" t="s">
        <v>773</v>
      </c>
      <c r="C110" s="223"/>
      <c r="D110" s="224"/>
      <c r="E110" s="225"/>
      <c r="F110" s="226"/>
      <c r="G110" s="227"/>
      <c r="H110" s="151"/>
      <c r="I110" s="157"/>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row>
    <row r="111" spans="1:60" ht="12.75" outlineLevel="1">
      <c r="A111" s="155">
        <v>28</v>
      </c>
      <c r="B111" s="143" t="s">
        <v>947</v>
      </c>
      <c r="C111" s="178" t="s">
        <v>808</v>
      </c>
      <c r="D111" s="145" t="s">
        <v>714</v>
      </c>
      <c r="E111" s="148">
        <v>0.85646</v>
      </c>
      <c r="F111" s="153"/>
      <c r="G111" s="152">
        <f>E111*F111</f>
        <v>0</v>
      </c>
      <c r="H111" s="151" t="s">
        <v>924</v>
      </c>
      <c r="I111" s="157" t="s">
        <v>486</v>
      </c>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v>21</v>
      </c>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row>
    <row r="112" spans="1:9" ht="12.75">
      <c r="A112" s="154" t="s">
        <v>476</v>
      </c>
      <c r="B112" s="142" t="s">
        <v>948</v>
      </c>
      <c r="C112" s="176" t="s">
        <v>949</v>
      </c>
      <c r="D112" s="144"/>
      <c r="E112" s="147"/>
      <c r="F112" s="214">
        <f>SUM(G113:G129)</f>
        <v>0</v>
      </c>
      <c r="G112" s="215"/>
      <c r="H112" s="150"/>
      <c r="I112" s="156"/>
    </row>
    <row r="113" spans="1:60" ht="12.75" outlineLevel="1">
      <c r="A113" s="155"/>
      <c r="B113" s="216" t="s">
        <v>950</v>
      </c>
      <c r="C113" s="217"/>
      <c r="D113" s="218"/>
      <c r="E113" s="219"/>
      <c r="F113" s="220"/>
      <c r="G113" s="221"/>
      <c r="H113" s="151"/>
      <c r="I113" s="157"/>
      <c r="J113" s="139"/>
      <c r="K113" s="139">
        <v>1</v>
      </c>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row>
    <row r="114" spans="1:60" ht="12.75" outlineLevel="1">
      <c r="A114" s="155"/>
      <c r="B114" s="222" t="s">
        <v>951</v>
      </c>
      <c r="C114" s="223"/>
      <c r="D114" s="224"/>
      <c r="E114" s="225"/>
      <c r="F114" s="226"/>
      <c r="G114" s="227"/>
      <c r="H114" s="151"/>
      <c r="I114" s="157"/>
      <c r="J114" s="139"/>
      <c r="K114" s="139">
        <v>2</v>
      </c>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row>
    <row r="115" spans="1:60" ht="12.75" outlineLevel="1">
      <c r="A115" s="155">
        <v>29</v>
      </c>
      <c r="B115" s="143" t="s">
        <v>952</v>
      </c>
      <c r="C115" s="178" t="s">
        <v>953</v>
      </c>
      <c r="D115" s="145" t="s">
        <v>484</v>
      </c>
      <c r="E115" s="148">
        <v>201.846</v>
      </c>
      <c r="F115" s="153"/>
      <c r="G115" s="152">
        <f>E115*F115</f>
        <v>0</v>
      </c>
      <c r="H115" s="151" t="s">
        <v>954</v>
      </c>
      <c r="I115" s="157" t="s">
        <v>486</v>
      </c>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v>21</v>
      </c>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row>
    <row r="116" spans="1:60" ht="12.75" outlineLevel="1">
      <c r="A116" s="155"/>
      <c r="B116" s="143"/>
      <c r="C116" s="179" t="s">
        <v>955</v>
      </c>
      <c r="D116" s="146"/>
      <c r="E116" s="149">
        <v>2.52</v>
      </c>
      <c r="F116" s="152"/>
      <c r="G116" s="152"/>
      <c r="H116" s="151"/>
      <c r="I116" s="157"/>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row>
    <row r="117" spans="1:60" ht="12.75" outlineLevel="1">
      <c r="A117" s="155"/>
      <c r="B117" s="143"/>
      <c r="C117" s="179" t="s">
        <v>956</v>
      </c>
      <c r="D117" s="146"/>
      <c r="E117" s="149">
        <v>52.866</v>
      </c>
      <c r="F117" s="152"/>
      <c r="G117" s="152"/>
      <c r="H117" s="151"/>
      <c r="I117" s="157"/>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row>
    <row r="118" spans="1:60" ht="12.75" outlineLevel="1">
      <c r="A118" s="155"/>
      <c r="B118" s="143"/>
      <c r="C118" s="179" t="s">
        <v>957</v>
      </c>
      <c r="D118" s="146"/>
      <c r="E118" s="149">
        <v>68.76</v>
      </c>
      <c r="F118" s="152"/>
      <c r="G118" s="152"/>
      <c r="H118" s="151"/>
      <c r="I118" s="157"/>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row>
    <row r="119" spans="1:60" ht="12.75" outlineLevel="1">
      <c r="A119" s="155"/>
      <c r="B119" s="143"/>
      <c r="C119" s="179" t="s">
        <v>912</v>
      </c>
      <c r="D119" s="146"/>
      <c r="E119" s="149">
        <v>46.2</v>
      </c>
      <c r="F119" s="152"/>
      <c r="G119" s="152"/>
      <c r="H119" s="151"/>
      <c r="I119" s="157"/>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row>
    <row r="120" spans="1:60" ht="12.75" outlineLevel="1">
      <c r="A120" s="155"/>
      <c r="B120" s="143"/>
      <c r="C120" s="179" t="s">
        <v>913</v>
      </c>
      <c r="D120" s="146"/>
      <c r="E120" s="149">
        <v>31.5</v>
      </c>
      <c r="F120" s="152"/>
      <c r="G120" s="152"/>
      <c r="H120" s="151"/>
      <c r="I120" s="157"/>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row>
    <row r="121" spans="1:60" ht="12.75" outlineLevel="1">
      <c r="A121" s="155"/>
      <c r="B121" s="222" t="s">
        <v>958</v>
      </c>
      <c r="C121" s="223"/>
      <c r="D121" s="224"/>
      <c r="E121" s="225"/>
      <c r="F121" s="226"/>
      <c r="G121" s="227"/>
      <c r="H121" s="151"/>
      <c r="I121" s="157"/>
      <c r="J121" s="139"/>
      <c r="K121" s="139">
        <v>1</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row>
    <row r="122" spans="1:60" ht="12.75" outlineLevel="1">
      <c r="A122" s="155">
        <v>30</v>
      </c>
      <c r="B122" s="143" t="s">
        <v>959</v>
      </c>
      <c r="C122" s="178" t="s">
        <v>960</v>
      </c>
      <c r="D122" s="145" t="s">
        <v>484</v>
      </c>
      <c r="E122" s="148">
        <v>2.52</v>
      </c>
      <c r="F122" s="153"/>
      <c r="G122" s="152">
        <f>E122*F122</f>
        <v>0</v>
      </c>
      <c r="H122" s="151" t="s">
        <v>954</v>
      </c>
      <c r="I122" s="157" t="s">
        <v>486</v>
      </c>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v>21</v>
      </c>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row>
    <row r="123" spans="1:60" ht="12.75" outlineLevel="1">
      <c r="A123" s="155"/>
      <c r="B123" s="143"/>
      <c r="C123" s="179" t="s">
        <v>955</v>
      </c>
      <c r="D123" s="146"/>
      <c r="E123" s="149">
        <v>2.52</v>
      </c>
      <c r="F123" s="152"/>
      <c r="G123" s="152"/>
      <c r="H123" s="151"/>
      <c r="I123" s="157"/>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row>
    <row r="124" spans="1:60" ht="12.75" outlineLevel="1">
      <c r="A124" s="155">
        <v>31</v>
      </c>
      <c r="B124" s="143" t="s">
        <v>961</v>
      </c>
      <c r="C124" s="178" t="s">
        <v>960</v>
      </c>
      <c r="D124" s="145" t="s">
        <v>484</v>
      </c>
      <c r="E124" s="148">
        <v>199.326</v>
      </c>
      <c r="F124" s="153"/>
      <c r="G124" s="152">
        <f>E124*F124</f>
        <v>0</v>
      </c>
      <c r="H124" s="151" t="s">
        <v>954</v>
      </c>
      <c r="I124" s="157" t="s">
        <v>486</v>
      </c>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v>21</v>
      </c>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row>
    <row r="125" spans="1:60" ht="12.75" outlineLevel="1">
      <c r="A125" s="155"/>
      <c r="B125" s="143"/>
      <c r="C125" s="228" t="s">
        <v>962</v>
      </c>
      <c r="D125" s="229"/>
      <c r="E125" s="230"/>
      <c r="F125" s="231"/>
      <c r="G125" s="232"/>
      <c r="H125" s="151"/>
      <c r="I125" s="157"/>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40" t="str">
        <f>C125</f>
        <v>pro sádrokarton</v>
      </c>
      <c r="BB125" s="139"/>
      <c r="BC125" s="139"/>
      <c r="BD125" s="139"/>
      <c r="BE125" s="139"/>
      <c r="BF125" s="139"/>
      <c r="BG125" s="139"/>
      <c r="BH125" s="139"/>
    </row>
    <row r="126" spans="1:60" ht="12.75" outlineLevel="1">
      <c r="A126" s="155"/>
      <c r="B126" s="143"/>
      <c r="C126" s="179" t="s">
        <v>956</v>
      </c>
      <c r="D126" s="146"/>
      <c r="E126" s="149">
        <v>52.866</v>
      </c>
      <c r="F126" s="152"/>
      <c r="G126" s="152"/>
      <c r="H126" s="151"/>
      <c r="I126" s="157"/>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row>
    <row r="127" spans="1:60" ht="12.75" outlineLevel="1">
      <c r="A127" s="155"/>
      <c r="B127" s="143"/>
      <c r="C127" s="179" t="s">
        <v>957</v>
      </c>
      <c r="D127" s="146"/>
      <c r="E127" s="149">
        <v>68.76</v>
      </c>
      <c r="F127" s="152"/>
      <c r="G127" s="152"/>
      <c r="H127" s="151"/>
      <c r="I127" s="157"/>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row>
    <row r="128" spans="1:60" ht="12.75" outlineLevel="1">
      <c r="A128" s="155"/>
      <c r="B128" s="143"/>
      <c r="C128" s="179" t="s">
        <v>912</v>
      </c>
      <c r="D128" s="146"/>
      <c r="E128" s="149">
        <v>46.2</v>
      </c>
      <c r="F128" s="152"/>
      <c r="G128" s="152"/>
      <c r="H128" s="151"/>
      <c r="I128" s="157"/>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row>
    <row r="129" spans="1:60" ht="12.75" outlineLevel="1">
      <c r="A129" s="155"/>
      <c r="B129" s="143"/>
      <c r="C129" s="179" t="s">
        <v>913</v>
      </c>
      <c r="D129" s="146"/>
      <c r="E129" s="149">
        <v>31.5</v>
      </c>
      <c r="F129" s="152"/>
      <c r="G129" s="152"/>
      <c r="H129" s="151"/>
      <c r="I129" s="157"/>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row>
    <row r="130" spans="1:9" ht="12.75">
      <c r="A130" s="154" t="s">
        <v>476</v>
      </c>
      <c r="B130" s="142" t="s">
        <v>817</v>
      </c>
      <c r="C130" s="176" t="s">
        <v>818</v>
      </c>
      <c r="D130" s="144"/>
      <c r="E130" s="147"/>
      <c r="F130" s="214">
        <f>SUM(G131:G137)</f>
        <v>0</v>
      </c>
      <c r="G130" s="215"/>
      <c r="H130" s="150"/>
      <c r="I130" s="156"/>
    </row>
    <row r="131" spans="1:60" ht="12.75" outlineLevel="1">
      <c r="A131" s="155"/>
      <c r="B131" s="216" t="s">
        <v>819</v>
      </c>
      <c r="C131" s="217"/>
      <c r="D131" s="218"/>
      <c r="E131" s="219"/>
      <c r="F131" s="220"/>
      <c r="G131" s="221"/>
      <c r="H131" s="151"/>
      <c r="I131" s="157"/>
      <c r="J131" s="139"/>
      <c r="K131" s="139">
        <v>1</v>
      </c>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row>
    <row r="132" spans="1:60" ht="12.75" outlineLevel="1">
      <c r="A132" s="155">
        <v>32</v>
      </c>
      <c r="B132" s="143" t="s">
        <v>963</v>
      </c>
      <c r="C132" s="178" t="s">
        <v>964</v>
      </c>
      <c r="D132" s="145" t="s">
        <v>714</v>
      </c>
      <c r="E132" s="148">
        <v>1.92557</v>
      </c>
      <c r="F132" s="153"/>
      <c r="G132" s="152">
        <f>E132*F132</f>
        <v>0</v>
      </c>
      <c r="H132" s="151" t="s">
        <v>822</v>
      </c>
      <c r="I132" s="157" t="s">
        <v>486</v>
      </c>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v>21</v>
      </c>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row>
    <row r="133" spans="1:60" ht="12.75" outlineLevel="1">
      <c r="A133" s="155"/>
      <c r="B133" s="143"/>
      <c r="C133" s="179" t="s">
        <v>965</v>
      </c>
      <c r="D133" s="146"/>
      <c r="E133" s="149">
        <v>0.4229</v>
      </c>
      <c r="F133" s="152"/>
      <c r="G133" s="152"/>
      <c r="H133" s="151"/>
      <c r="I133" s="157"/>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row>
    <row r="134" spans="1:60" ht="12.75" outlineLevel="1">
      <c r="A134" s="155"/>
      <c r="B134" s="143"/>
      <c r="C134" s="179" t="s">
        <v>966</v>
      </c>
      <c r="D134" s="146"/>
      <c r="E134" s="149">
        <v>0.5702</v>
      </c>
      <c r="F134" s="152"/>
      <c r="G134" s="152"/>
      <c r="H134" s="151"/>
      <c r="I134" s="157"/>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row>
    <row r="135" spans="1:60" ht="12.75" outlineLevel="1">
      <c r="A135" s="155"/>
      <c r="B135" s="143"/>
      <c r="C135" s="179" t="s">
        <v>967</v>
      </c>
      <c r="D135" s="146"/>
      <c r="E135" s="149">
        <v>0.5544</v>
      </c>
      <c r="F135" s="152"/>
      <c r="G135" s="152"/>
      <c r="H135" s="151"/>
      <c r="I135" s="157"/>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row>
    <row r="136" spans="1:60" ht="12.75" outlineLevel="1">
      <c r="A136" s="155"/>
      <c r="B136" s="143"/>
      <c r="C136" s="179" t="s">
        <v>968</v>
      </c>
      <c r="D136" s="146"/>
      <c r="E136" s="149">
        <v>0.378</v>
      </c>
      <c r="F136" s="152"/>
      <c r="G136" s="152"/>
      <c r="H136" s="151"/>
      <c r="I136" s="157"/>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row>
    <row r="137" spans="1:60" ht="12.75" outlineLevel="1">
      <c r="A137" s="155">
        <v>33</v>
      </c>
      <c r="B137" s="143" t="s">
        <v>969</v>
      </c>
      <c r="C137" s="178" t="s">
        <v>970</v>
      </c>
      <c r="D137" s="145" t="s">
        <v>714</v>
      </c>
      <c r="E137" s="148">
        <v>21.00994</v>
      </c>
      <c r="F137" s="153"/>
      <c r="G137" s="152">
        <f>E137*F137</f>
        <v>0</v>
      </c>
      <c r="H137" s="151" t="s">
        <v>822</v>
      </c>
      <c r="I137" s="157" t="s">
        <v>486</v>
      </c>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v>21</v>
      </c>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row>
    <row r="138" spans="1:9" ht="12.75">
      <c r="A138" s="154" t="s">
        <v>476</v>
      </c>
      <c r="B138" s="142" t="s">
        <v>827</v>
      </c>
      <c r="C138" s="176" t="s">
        <v>828</v>
      </c>
      <c r="D138" s="144"/>
      <c r="E138" s="147"/>
      <c r="F138" s="214">
        <f>SUM(G139:G146)</f>
        <v>0</v>
      </c>
      <c r="G138" s="215"/>
      <c r="H138" s="150"/>
      <c r="I138" s="156"/>
    </row>
    <row r="139" spans="1:60" ht="12.75" outlineLevel="1">
      <c r="A139" s="155"/>
      <c r="B139" s="216" t="s">
        <v>829</v>
      </c>
      <c r="C139" s="217"/>
      <c r="D139" s="218"/>
      <c r="E139" s="219"/>
      <c r="F139" s="220"/>
      <c r="G139" s="221"/>
      <c r="H139" s="151"/>
      <c r="I139" s="157"/>
      <c r="J139" s="139"/>
      <c r="K139" s="139">
        <v>1</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row>
    <row r="140" spans="1:60" ht="12.75" outlineLevel="1">
      <c r="A140" s="155">
        <v>34</v>
      </c>
      <c r="B140" s="143" t="s">
        <v>830</v>
      </c>
      <c r="C140" s="178" t="s">
        <v>831</v>
      </c>
      <c r="D140" s="145" t="s">
        <v>714</v>
      </c>
      <c r="E140" s="148">
        <v>22.93551</v>
      </c>
      <c r="F140" s="153"/>
      <c r="G140" s="152">
        <f>E140*F140</f>
        <v>0</v>
      </c>
      <c r="H140" s="151" t="s">
        <v>822</v>
      </c>
      <c r="I140" s="157" t="s">
        <v>486</v>
      </c>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v>21</v>
      </c>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row>
    <row r="141" spans="1:60" ht="12.75" outlineLevel="1">
      <c r="A141" s="155"/>
      <c r="B141" s="222" t="s">
        <v>832</v>
      </c>
      <c r="C141" s="223"/>
      <c r="D141" s="224"/>
      <c r="E141" s="225"/>
      <c r="F141" s="226"/>
      <c r="G141" s="227"/>
      <c r="H141" s="151"/>
      <c r="I141" s="157"/>
      <c r="J141" s="139"/>
      <c r="K141" s="139">
        <v>1</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row>
    <row r="142" spans="1:60" ht="12.75" outlineLevel="1">
      <c r="A142" s="155">
        <v>35</v>
      </c>
      <c r="B142" s="143" t="s">
        <v>833</v>
      </c>
      <c r="C142" s="178" t="s">
        <v>834</v>
      </c>
      <c r="D142" s="145" t="s">
        <v>714</v>
      </c>
      <c r="E142" s="148">
        <v>22.93551</v>
      </c>
      <c r="F142" s="153"/>
      <c r="G142" s="152">
        <f>E142*F142</f>
        <v>0</v>
      </c>
      <c r="H142" s="151" t="s">
        <v>822</v>
      </c>
      <c r="I142" s="157" t="s">
        <v>486</v>
      </c>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v>21</v>
      </c>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row>
    <row r="143" spans="1:60" ht="12.75" outlineLevel="1">
      <c r="A143" s="155">
        <v>36</v>
      </c>
      <c r="B143" s="143" t="s">
        <v>835</v>
      </c>
      <c r="C143" s="178" t="s">
        <v>836</v>
      </c>
      <c r="D143" s="145" t="s">
        <v>714</v>
      </c>
      <c r="E143" s="148">
        <v>688.06524</v>
      </c>
      <c r="F143" s="153"/>
      <c r="G143" s="152">
        <f>E143*F143</f>
        <v>0</v>
      </c>
      <c r="H143" s="151" t="s">
        <v>822</v>
      </c>
      <c r="I143" s="157" t="s">
        <v>486</v>
      </c>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v>21</v>
      </c>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row>
    <row r="144" spans="1:60" ht="12.75" outlineLevel="1">
      <c r="A144" s="155"/>
      <c r="B144" s="222" t="s">
        <v>837</v>
      </c>
      <c r="C144" s="223"/>
      <c r="D144" s="224"/>
      <c r="E144" s="225"/>
      <c r="F144" s="226"/>
      <c r="G144" s="227"/>
      <c r="H144" s="151"/>
      <c r="I144" s="157"/>
      <c r="J144" s="139"/>
      <c r="K144" s="139">
        <v>1</v>
      </c>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row>
    <row r="145" spans="1:60" ht="12.75" outlineLevel="1">
      <c r="A145" s="155">
        <v>37</v>
      </c>
      <c r="B145" s="143" t="s">
        <v>838</v>
      </c>
      <c r="C145" s="178" t="s">
        <v>839</v>
      </c>
      <c r="D145" s="145" t="s">
        <v>714</v>
      </c>
      <c r="E145" s="148">
        <v>22.93551</v>
      </c>
      <c r="F145" s="153"/>
      <c r="G145" s="152">
        <f>E145*F145</f>
        <v>0</v>
      </c>
      <c r="H145" s="151" t="s">
        <v>822</v>
      </c>
      <c r="I145" s="157" t="s">
        <v>486</v>
      </c>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v>21</v>
      </c>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row>
    <row r="146" spans="1:60" ht="12.75" outlineLevel="1">
      <c r="A146" s="155">
        <v>38</v>
      </c>
      <c r="B146" s="143" t="s">
        <v>840</v>
      </c>
      <c r="C146" s="178" t="s">
        <v>841</v>
      </c>
      <c r="D146" s="145" t="s">
        <v>714</v>
      </c>
      <c r="E146" s="148">
        <v>229.35508</v>
      </c>
      <c r="F146" s="153"/>
      <c r="G146" s="152">
        <f>E146*F146</f>
        <v>0</v>
      </c>
      <c r="H146" s="151" t="s">
        <v>822</v>
      </c>
      <c r="I146" s="157" t="s">
        <v>486</v>
      </c>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v>21</v>
      </c>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row>
    <row r="147" spans="1:9" ht="12.75">
      <c r="A147" s="154" t="s">
        <v>476</v>
      </c>
      <c r="B147" s="142" t="s">
        <v>971</v>
      </c>
      <c r="C147" s="176" t="s">
        <v>972</v>
      </c>
      <c r="D147" s="144"/>
      <c r="E147" s="147"/>
      <c r="F147" s="214">
        <f>SUM(G148:G161)</f>
        <v>0</v>
      </c>
      <c r="G147" s="215"/>
      <c r="H147" s="150"/>
      <c r="I147" s="156"/>
    </row>
    <row r="148" spans="1:60" ht="12.75" outlineLevel="1">
      <c r="A148" s="155">
        <v>39</v>
      </c>
      <c r="B148" s="143" t="s">
        <v>973</v>
      </c>
      <c r="C148" s="178" t="s">
        <v>974</v>
      </c>
      <c r="D148" s="145" t="s">
        <v>779</v>
      </c>
      <c r="E148" s="148">
        <v>1</v>
      </c>
      <c r="F148" s="153"/>
      <c r="G148" s="152">
        <f>E148*F148</f>
        <v>0</v>
      </c>
      <c r="H148" s="151"/>
      <c r="I148" s="157" t="s">
        <v>561</v>
      </c>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v>21</v>
      </c>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row>
    <row r="149" spans="1:60" ht="12.75" outlineLevel="1">
      <c r="A149" s="155"/>
      <c r="B149" s="143"/>
      <c r="C149" s="228" t="s">
        <v>975</v>
      </c>
      <c r="D149" s="229"/>
      <c r="E149" s="230"/>
      <c r="F149" s="231"/>
      <c r="G149" s="232"/>
      <c r="H149" s="151"/>
      <c r="I149" s="157"/>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40" t="str">
        <f>C149</f>
        <v>Položka obsahuje:</v>
      </c>
      <c r="BB149" s="139"/>
      <c r="BC149" s="139"/>
      <c r="BD149" s="139"/>
      <c r="BE149" s="139"/>
      <c r="BF149" s="139"/>
      <c r="BG149" s="139"/>
      <c r="BH149" s="139"/>
    </row>
    <row r="150" spans="1:60" ht="12.75" outlineLevel="1">
      <c r="A150" s="155"/>
      <c r="B150" s="143"/>
      <c r="C150" s="228" t="s">
        <v>976</v>
      </c>
      <c r="D150" s="229"/>
      <c r="E150" s="230"/>
      <c r="F150" s="231"/>
      <c r="G150" s="232"/>
      <c r="H150" s="151"/>
      <c r="I150" s="157"/>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40" t="str">
        <f>C150</f>
        <v>- odebrání vzoru z vlákoncementových desek obložení - 1 ks</v>
      </c>
      <c r="BB150" s="139"/>
      <c r="BC150" s="139"/>
      <c r="BD150" s="139"/>
      <c r="BE150" s="139"/>
      <c r="BF150" s="139"/>
      <c r="BG150" s="139"/>
      <c r="BH150" s="139"/>
    </row>
    <row r="151" spans="1:60" ht="12.75" outlineLevel="1">
      <c r="A151" s="155"/>
      <c r="B151" s="143"/>
      <c r="C151" s="228" t="s">
        <v>977</v>
      </c>
      <c r="D151" s="229"/>
      <c r="E151" s="230"/>
      <c r="F151" s="231"/>
      <c r="G151" s="232"/>
      <c r="H151" s="151"/>
      <c r="I151" s="157"/>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40" t="str">
        <f>C151</f>
        <v>- vyhodnocení vzorku na výskyt azbestových vláken - 1 ks</v>
      </c>
      <c r="BB151" s="139"/>
      <c r="BC151" s="139"/>
      <c r="BD151" s="139"/>
      <c r="BE151" s="139"/>
      <c r="BF151" s="139"/>
      <c r="BG151" s="139"/>
      <c r="BH151" s="139"/>
    </row>
    <row r="152" spans="1:60" ht="12.75" outlineLevel="1">
      <c r="A152" s="155"/>
      <c r="B152" s="143"/>
      <c r="C152" s="228" t="s">
        <v>978</v>
      </c>
      <c r="D152" s="229"/>
      <c r="E152" s="230"/>
      <c r="F152" s="231"/>
      <c r="G152" s="232"/>
      <c r="H152" s="151"/>
      <c r="I152" s="157"/>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40" t="str">
        <f>C152</f>
        <v>- písemný výstup z odběru a vyhodnocení - 3 paré</v>
      </c>
      <c r="BB152" s="139"/>
      <c r="BC152" s="139"/>
      <c r="BD152" s="139"/>
      <c r="BE152" s="139"/>
      <c r="BF152" s="139"/>
      <c r="BG152" s="139"/>
      <c r="BH152" s="139"/>
    </row>
    <row r="153" spans="1:60" ht="12.75" outlineLevel="1">
      <c r="A153" s="155">
        <v>40</v>
      </c>
      <c r="B153" s="143" t="s">
        <v>979</v>
      </c>
      <c r="C153" s="178" t="s">
        <v>980</v>
      </c>
      <c r="D153" s="145" t="s">
        <v>981</v>
      </c>
      <c r="E153" s="148">
        <v>160.464</v>
      </c>
      <c r="F153" s="153"/>
      <c r="G153" s="152">
        <f>E153*F153</f>
        <v>0</v>
      </c>
      <c r="H153" s="151"/>
      <c r="I153" s="157" t="s">
        <v>561</v>
      </c>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v>21</v>
      </c>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row>
    <row r="154" spans="1:60" ht="22.5" outlineLevel="1">
      <c r="A154" s="155"/>
      <c r="B154" s="143"/>
      <c r="C154" s="228" t="s">
        <v>982</v>
      </c>
      <c r="D154" s="229"/>
      <c r="E154" s="230"/>
      <c r="F154" s="231"/>
      <c r="G154" s="232"/>
      <c r="H154" s="151"/>
      <c r="I154" s="157"/>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40" t="str">
        <f>C154</f>
        <v>Tato položka vyjadřuje hodnotu nákladu v případě že průzkum prokáže výskyt azbestových vláken v demontovaných konstrukcích. Způsob jejího stanovení, čerpání a vykazování  musí definovat objednatel.</v>
      </c>
      <c r="BB154" s="139"/>
      <c r="BC154" s="139"/>
      <c r="BD154" s="139"/>
      <c r="BE154" s="139"/>
      <c r="BF154" s="139"/>
      <c r="BG154" s="139"/>
      <c r="BH154" s="139"/>
    </row>
    <row r="155" spans="1:60" ht="12.75" outlineLevel="1">
      <c r="A155" s="155"/>
      <c r="B155" s="143"/>
      <c r="C155" s="228" t="s">
        <v>975</v>
      </c>
      <c r="D155" s="229"/>
      <c r="E155" s="230"/>
      <c r="F155" s="231"/>
      <c r="G155" s="232"/>
      <c r="H155" s="151"/>
      <c r="I155" s="157"/>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40" t="str">
        <f>C155</f>
        <v>Položka obsahuje:</v>
      </c>
      <c r="BB155" s="139"/>
      <c r="BC155" s="139"/>
      <c r="BD155" s="139"/>
      <c r="BE155" s="139"/>
      <c r="BF155" s="139"/>
      <c r="BG155" s="139"/>
      <c r="BH155" s="139"/>
    </row>
    <row r="156" spans="1:60" ht="12.75" outlineLevel="1">
      <c r="A156" s="155"/>
      <c r="B156" s="143"/>
      <c r="C156" s="228" t="s">
        <v>983</v>
      </c>
      <c r="D156" s="229"/>
      <c r="E156" s="230"/>
      <c r="F156" s="231"/>
      <c r="G156" s="232"/>
      <c r="H156" s="151"/>
      <c r="I156" s="157"/>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40" t="str">
        <f>C156</f>
        <v>- projektovou dokumentaci na zajištění prostředí a osob proti kontaminaci azbestovými částicemi</v>
      </c>
      <c r="BB156" s="139"/>
      <c r="BC156" s="139"/>
      <c r="BD156" s="139"/>
      <c r="BE156" s="139"/>
      <c r="BF156" s="139"/>
      <c r="BG156" s="139"/>
      <c r="BH156" s="139"/>
    </row>
    <row r="157" spans="1:60" ht="12.75" outlineLevel="1">
      <c r="A157" s="155"/>
      <c r="B157" s="143"/>
      <c r="C157" s="228" t="s">
        <v>984</v>
      </c>
      <c r="D157" s="229"/>
      <c r="E157" s="230"/>
      <c r="F157" s="231"/>
      <c r="G157" s="232"/>
      <c r="H157" s="151"/>
      <c r="I157" s="157"/>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40" t="str">
        <f>C157</f>
        <v>- provedení opatření vyplívající z projektové dokumentace na zajištění prostředí a osob proti kontaminaci azbestovými částicemi</v>
      </c>
      <c r="BB157" s="139"/>
      <c r="BC157" s="139"/>
      <c r="BD157" s="139"/>
      <c r="BE157" s="139"/>
      <c r="BF157" s="139"/>
      <c r="BG157" s="139"/>
      <c r="BH157" s="139"/>
    </row>
    <row r="158" spans="1:60" ht="12.75" outlineLevel="1">
      <c r="A158" s="155"/>
      <c r="B158" s="143"/>
      <c r="C158" s="179" t="s">
        <v>577</v>
      </c>
      <c r="D158" s="146"/>
      <c r="E158" s="149">
        <v>35.244</v>
      </c>
      <c r="F158" s="152"/>
      <c r="G158" s="152"/>
      <c r="H158" s="151"/>
      <c r="I158" s="157"/>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row>
    <row r="159" spans="1:60" ht="12.75" outlineLevel="1">
      <c r="A159" s="155"/>
      <c r="B159" s="143"/>
      <c r="C159" s="179" t="s">
        <v>578</v>
      </c>
      <c r="D159" s="146"/>
      <c r="E159" s="149">
        <v>47.52</v>
      </c>
      <c r="F159" s="152"/>
      <c r="G159" s="152"/>
      <c r="H159" s="151"/>
      <c r="I159" s="157"/>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row>
    <row r="160" spans="1:60" ht="12.75" outlineLevel="1">
      <c r="A160" s="155"/>
      <c r="B160" s="143"/>
      <c r="C160" s="179" t="s">
        <v>912</v>
      </c>
      <c r="D160" s="146"/>
      <c r="E160" s="149">
        <v>46.2</v>
      </c>
      <c r="F160" s="152"/>
      <c r="G160" s="152"/>
      <c r="H160" s="151"/>
      <c r="I160" s="157"/>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row>
    <row r="161" spans="1:60" ht="13.5" outlineLevel="1" thickBot="1">
      <c r="A161" s="164"/>
      <c r="B161" s="165"/>
      <c r="C161" s="184" t="s">
        <v>913</v>
      </c>
      <c r="D161" s="182"/>
      <c r="E161" s="183">
        <v>31.5</v>
      </c>
      <c r="F161" s="169"/>
      <c r="G161" s="169"/>
      <c r="H161" s="170"/>
      <c r="I161" s="171"/>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row>
    <row r="162" spans="3:41" ht="12.75" hidden="1">
      <c r="C162" s="82"/>
      <c r="AK162">
        <f>SUM(AK1:AK161)</f>
        <v>0</v>
      </c>
      <c r="AL162">
        <f>SUM(AL1:AL161)</f>
        <v>0</v>
      </c>
      <c r="AN162">
        <v>15</v>
      </c>
      <c r="AO162">
        <v>21</v>
      </c>
    </row>
    <row r="163" spans="1:41" ht="13.5" hidden="1" thickBot="1">
      <c r="A163" s="172"/>
      <c r="B163" s="173" t="s">
        <v>842</v>
      </c>
      <c r="C163" s="181"/>
      <c r="D163" s="174"/>
      <c r="E163" s="174"/>
      <c r="F163" s="174"/>
      <c r="G163" s="175">
        <f>F8+F17+F42+F59+F71+F83+F112+F130+F138+F147</f>
        <v>0</v>
      </c>
      <c r="AN163">
        <f>SUMIF(AM8:AM162,AN162,G8:G162)</f>
        <v>0</v>
      </c>
      <c r="AO163">
        <f>SUMIF(AM8:AM162,AO162,G8:G162)</f>
        <v>0</v>
      </c>
    </row>
  </sheetData>
  <sheetProtection password="88C7" sheet="1"/>
  <mergeCells count="70">
    <mergeCell ref="C7:G7"/>
    <mergeCell ref="F8:G8"/>
    <mergeCell ref="A1:G1"/>
    <mergeCell ref="C2:G2"/>
    <mergeCell ref="C3:G3"/>
    <mergeCell ref="C4:G4"/>
    <mergeCell ref="B44:G44"/>
    <mergeCell ref="B47:G47"/>
    <mergeCell ref="B9:G9"/>
    <mergeCell ref="B10:G10"/>
    <mergeCell ref="B13:G13"/>
    <mergeCell ref="B14:G14"/>
    <mergeCell ref="F17:G17"/>
    <mergeCell ref="B18:G18"/>
    <mergeCell ref="B23:G23"/>
    <mergeCell ref="C25:G25"/>
    <mergeCell ref="F42:G42"/>
    <mergeCell ref="B43:G43"/>
    <mergeCell ref="C69:G69"/>
    <mergeCell ref="F71:G71"/>
    <mergeCell ref="B48:G48"/>
    <mergeCell ref="B49:G49"/>
    <mergeCell ref="C51:G51"/>
    <mergeCell ref="C52:G52"/>
    <mergeCell ref="C53:G53"/>
    <mergeCell ref="C54:G54"/>
    <mergeCell ref="F59:G59"/>
    <mergeCell ref="B60:G60"/>
    <mergeCell ref="B61:G61"/>
    <mergeCell ref="B67:G67"/>
    <mergeCell ref="F83:G83"/>
    <mergeCell ref="B84:G84"/>
    <mergeCell ref="B72:G72"/>
    <mergeCell ref="B73:G73"/>
    <mergeCell ref="B74:G74"/>
    <mergeCell ref="B75:G75"/>
    <mergeCell ref="B76:G76"/>
    <mergeCell ref="B77:G77"/>
    <mergeCell ref="B78:G78"/>
    <mergeCell ref="B79:G79"/>
    <mergeCell ref="B80:G80"/>
    <mergeCell ref="B81:G81"/>
    <mergeCell ref="B114:G114"/>
    <mergeCell ref="B121:G121"/>
    <mergeCell ref="B85:G85"/>
    <mergeCell ref="B88:G88"/>
    <mergeCell ref="C90:G90"/>
    <mergeCell ref="B92:G92"/>
    <mergeCell ref="B93:G93"/>
    <mergeCell ref="C95:G95"/>
    <mergeCell ref="B109:G109"/>
    <mergeCell ref="B110:G110"/>
    <mergeCell ref="F112:G112"/>
    <mergeCell ref="B113:G113"/>
    <mergeCell ref="C151:G151"/>
    <mergeCell ref="C152:G152"/>
    <mergeCell ref="C125:G125"/>
    <mergeCell ref="F130:G130"/>
    <mergeCell ref="B131:G131"/>
    <mergeCell ref="F138:G138"/>
    <mergeCell ref="B139:G139"/>
    <mergeCell ref="B141:G141"/>
    <mergeCell ref="B144:G144"/>
    <mergeCell ref="F147:G147"/>
    <mergeCell ref="C149:G149"/>
    <mergeCell ref="C150:G150"/>
    <mergeCell ref="C154:G154"/>
    <mergeCell ref="C155:G155"/>
    <mergeCell ref="C156:G156"/>
    <mergeCell ref="C157:G157"/>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8.xml><?xml version="1.0" encoding="utf-8"?>
<worksheet xmlns="http://schemas.openxmlformats.org/spreadsheetml/2006/main" xmlns:r="http://schemas.openxmlformats.org/officeDocument/2006/relationships">
  <sheetPr>
    <tabColor rgb="FFFF9966"/>
    <outlinePr summaryBelow="0"/>
  </sheetPr>
  <dimension ref="A1:BH244"/>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3" max="53" width="98.875" style="0" customWidth="1"/>
  </cols>
  <sheetData>
    <row r="1" spans="1:10" ht="16.5" thickBot="1">
      <c r="A1" s="205" t="s">
        <v>471</v>
      </c>
      <c r="B1" s="205"/>
      <c r="C1" s="206"/>
      <c r="D1" s="205"/>
      <c r="E1" s="205"/>
      <c r="F1" s="205"/>
      <c r="G1" s="205"/>
      <c r="H1" s="54"/>
      <c r="I1" s="54"/>
      <c r="J1" s="54"/>
    </row>
    <row r="2" spans="1:10" ht="13.5" thickTop="1">
      <c r="A2" s="55" t="s">
        <v>372</v>
      </c>
      <c r="B2" s="56" t="s">
        <v>383</v>
      </c>
      <c r="C2" s="233" t="s">
        <v>384</v>
      </c>
      <c r="D2" s="207"/>
      <c r="E2" s="207"/>
      <c r="F2" s="207"/>
      <c r="G2" s="208"/>
      <c r="H2" s="54"/>
      <c r="I2" s="54"/>
      <c r="J2" s="54"/>
    </row>
    <row r="3" spans="1:10" ht="12.75">
      <c r="A3" s="57" t="s">
        <v>373</v>
      </c>
      <c r="B3" s="58" t="s">
        <v>398</v>
      </c>
      <c r="C3" s="234" t="s">
        <v>399</v>
      </c>
      <c r="D3" s="209"/>
      <c r="E3" s="209"/>
      <c r="F3" s="209"/>
      <c r="G3" s="210"/>
      <c r="H3" s="54"/>
      <c r="I3" s="54"/>
      <c r="J3" s="54"/>
    </row>
    <row r="4" spans="1:10" ht="13.5" thickBot="1">
      <c r="A4" s="129" t="s">
        <v>374</v>
      </c>
      <c r="B4" s="130" t="s">
        <v>464</v>
      </c>
      <c r="C4" s="235" t="s">
        <v>465</v>
      </c>
      <c r="D4" s="236"/>
      <c r="E4" s="236"/>
      <c r="F4" s="236"/>
      <c r="G4" s="237"/>
      <c r="H4" s="54"/>
      <c r="I4" s="54"/>
      <c r="J4" s="54"/>
    </row>
    <row r="5" spans="1:10" ht="14.25" thickBot="1" thickTop="1">
      <c r="A5" s="54"/>
      <c r="B5" s="61"/>
      <c r="C5" s="62"/>
      <c r="D5" s="63"/>
      <c r="E5" s="54"/>
      <c r="F5" s="54"/>
      <c r="G5" s="54"/>
      <c r="H5" s="54"/>
      <c r="I5" s="54"/>
      <c r="J5" s="54"/>
    </row>
    <row r="6" spans="1:10" ht="27" thickBot="1" thickTop="1">
      <c r="A6" s="131" t="s">
        <v>375</v>
      </c>
      <c r="B6" s="134" t="s">
        <v>376</v>
      </c>
      <c r="C6" s="135" t="s">
        <v>377</v>
      </c>
      <c r="D6" s="132" t="s">
        <v>378</v>
      </c>
      <c r="E6" s="133" t="s">
        <v>379</v>
      </c>
      <c r="F6" s="137" t="s">
        <v>380</v>
      </c>
      <c r="G6" s="158" t="s">
        <v>381</v>
      </c>
      <c r="H6" s="159" t="s">
        <v>472</v>
      </c>
      <c r="I6" s="141" t="s">
        <v>473</v>
      </c>
      <c r="J6" s="54"/>
    </row>
    <row r="7" spans="1:10" ht="12.75">
      <c r="A7" s="160"/>
      <c r="B7" s="161" t="s">
        <v>474</v>
      </c>
      <c r="C7" s="238" t="s">
        <v>475</v>
      </c>
      <c r="D7" s="238"/>
      <c r="E7" s="239"/>
      <c r="F7" s="240"/>
      <c r="G7" s="240"/>
      <c r="H7" s="162"/>
      <c r="I7" s="163"/>
      <c r="J7" s="54"/>
    </row>
    <row r="8" spans="1:10" ht="12.75">
      <c r="A8" s="154" t="s">
        <v>476</v>
      </c>
      <c r="B8" s="142" t="s">
        <v>986</v>
      </c>
      <c r="C8" s="176" t="s">
        <v>987</v>
      </c>
      <c r="D8" s="144"/>
      <c r="E8" s="147"/>
      <c r="F8" s="241">
        <f>SUM(G9:G15)</f>
        <v>0</v>
      </c>
      <c r="G8" s="242"/>
      <c r="H8" s="150"/>
      <c r="I8" s="156"/>
      <c r="J8" s="54"/>
    </row>
    <row r="9" spans="1:60" ht="12.75" outlineLevel="1">
      <c r="A9" s="155"/>
      <c r="B9" s="216" t="s">
        <v>988</v>
      </c>
      <c r="C9" s="217"/>
      <c r="D9" s="218"/>
      <c r="E9" s="219"/>
      <c r="F9" s="220"/>
      <c r="G9" s="221"/>
      <c r="H9" s="151"/>
      <c r="I9" s="157"/>
      <c r="J9" s="138"/>
      <c r="K9" s="139">
        <v>1</v>
      </c>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row>
    <row r="10" spans="1:60" ht="12.75" outlineLevel="1">
      <c r="A10" s="155"/>
      <c r="B10" s="222" t="s">
        <v>989</v>
      </c>
      <c r="C10" s="223"/>
      <c r="D10" s="224"/>
      <c r="E10" s="225"/>
      <c r="F10" s="226"/>
      <c r="G10" s="227"/>
      <c r="H10" s="151"/>
      <c r="I10" s="157"/>
      <c r="J10" s="138"/>
      <c r="K10" s="139">
        <v>2</v>
      </c>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row>
    <row r="11" spans="1:60" ht="12.75" outlineLevel="1">
      <c r="A11" s="155">
        <v>1</v>
      </c>
      <c r="B11" s="143" t="s">
        <v>990</v>
      </c>
      <c r="C11" s="178" t="s">
        <v>991</v>
      </c>
      <c r="D11" s="145" t="s">
        <v>484</v>
      </c>
      <c r="E11" s="148">
        <v>5.16</v>
      </c>
      <c r="F11" s="153"/>
      <c r="G11" s="152">
        <f>E11*F11</f>
        <v>0</v>
      </c>
      <c r="H11" s="151" t="s">
        <v>573</v>
      </c>
      <c r="I11" s="157" t="s">
        <v>486</v>
      </c>
      <c r="J11" s="138"/>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v>21</v>
      </c>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ht="12.75" outlineLevel="1">
      <c r="A12" s="155"/>
      <c r="B12" s="143"/>
      <c r="C12" s="228" t="s">
        <v>992</v>
      </c>
      <c r="D12" s="229"/>
      <c r="E12" s="230"/>
      <c r="F12" s="231"/>
      <c r="G12" s="232"/>
      <c r="H12" s="151"/>
      <c r="I12" s="157"/>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40" t="str">
        <f>C12</f>
        <v>včetně dodávky terčů</v>
      </c>
      <c r="BB12" s="139"/>
      <c r="BC12" s="139"/>
      <c r="BD12" s="139"/>
      <c r="BE12" s="139"/>
      <c r="BF12" s="139"/>
      <c r="BG12" s="139"/>
      <c r="BH12" s="139"/>
    </row>
    <row r="13" spans="1:60" ht="12.75" outlineLevel="1">
      <c r="A13" s="155"/>
      <c r="B13" s="143"/>
      <c r="C13" s="179" t="s">
        <v>993</v>
      </c>
      <c r="D13" s="146"/>
      <c r="E13" s="149">
        <v>5.16</v>
      </c>
      <c r="F13" s="152"/>
      <c r="G13" s="152"/>
      <c r="H13" s="151"/>
      <c r="I13" s="157"/>
      <c r="J13" s="138"/>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ht="12.75" outlineLevel="1">
      <c r="A14" s="155">
        <v>2</v>
      </c>
      <c r="B14" s="143" t="s">
        <v>994</v>
      </c>
      <c r="C14" s="178" t="s">
        <v>995</v>
      </c>
      <c r="D14" s="145" t="s">
        <v>484</v>
      </c>
      <c r="E14" s="148">
        <v>5.676</v>
      </c>
      <c r="F14" s="153"/>
      <c r="G14" s="152">
        <f>E14*F14</f>
        <v>0</v>
      </c>
      <c r="H14" s="151" t="s">
        <v>557</v>
      </c>
      <c r="I14" s="157" t="s">
        <v>486</v>
      </c>
      <c r="J14" s="138"/>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v>21</v>
      </c>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2.75" outlineLevel="1">
      <c r="A15" s="155"/>
      <c r="B15" s="143"/>
      <c r="C15" s="179" t="s">
        <v>996</v>
      </c>
      <c r="D15" s="146"/>
      <c r="E15" s="149">
        <v>5.676</v>
      </c>
      <c r="F15" s="152"/>
      <c r="G15" s="152"/>
      <c r="H15" s="151"/>
      <c r="I15" s="157"/>
      <c r="J15" s="138"/>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10" ht="12.75">
      <c r="A16" s="154" t="s">
        <v>476</v>
      </c>
      <c r="B16" s="142" t="s">
        <v>906</v>
      </c>
      <c r="C16" s="176" t="s">
        <v>907</v>
      </c>
      <c r="D16" s="144"/>
      <c r="E16" s="147"/>
      <c r="F16" s="214">
        <f>SUM(G17:G19)</f>
        <v>0</v>
      </c>
      <c r="G16" s="215"/>
      <c r="H16" s="150"/>
      <c r="I16" s="156"/>
      <c r="J16" s="54"/>
    </row>
    <row r="17" spans="1:60" ht="12.75" outlineLevel="1">
      <c r="A17" s="155"/>
      <c r="B17" s="216" t="s">
        <v>997</v>
      </c>
      <c r="C17" s="217"/>
      <c r="D17" s="218"/>
      <c r="E17" s="219"/>
      <c r="F17" s="220"/>
      <c r="G17" s="221"/>
      <c r="H17" s="151"/>
      <c r="I17" s="157"/>
      <c r="J17" s="138"/>
      <c r="K17" s="139">
        <v>1</v>
      </c>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row>
    <row r="18" spans="1:60" ht="12.75" outlineLevel="1">
      <c r="A18" s="155">
        <v>3</v>
      </c>
      <c r="B18" s="143" t="s">
        <v>998</v>
      </c>
      <c r="C18" s="178" t="s">
        <v>999</v>
      </c>
      <c r="D18" s="145" t="s">
        <v>492</v>
      </c>
      <c r="E18" s="148">
        <v>4.4035</v>
      </c>
      <c r="F18" s="153"/>
      <c r="G18" s="152">
        <f>E18*F18</f>
        <v>0</v>
      </c>
      <c r="H18" s="151" t="s">
        <v>822</v>
      </c>
      <c r="I18" s="157" t="s">
        <v>486</v>
      </c>
      <c r="J18" s="138"/>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v>21</v>
      </c>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ht="12.75" outlineLevel="1">
      <c r="A19" s="155"/>
      <c r="B19" s="143"/>
      <c r="C19" s="179" t="s">
        <v>1000</v>
      </c>
      <c r="D19" s="146"/>
      <c r="E19" s="149">
        <v>4.4035</v>
      </c>
      <c r="F19" s="152"/>
      <c r="G19" s="152"/>
      <c r="H19" s="151"/>
      <c r="I19" s="157"/>
      <c r="J19" s="138"/>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row>
    <row r="20" spans="1:10" ht="12.75">
      <c r="A20" s="154" t="s">
        <v>476</v>
      </c>
      <c r="B20" s="142" t="s">
        <v>700</v>
      </c>
      <c r="C20" s="176" t="s">
        <v>701</v>
      </c>
      <c r="D20" s="144"/>
      <c r="E20" s="147"/>
      <c r="F20" s="214">
        <f>SUM(G21:G31)</f>
        <v>0</v>
      </c>
      <c r="G20" s="215"/>
      <c r="H20" s="150"/>
      <c r="I20" s="156"/>
      <c r="J20" s="54"/>
    </row>
    <row r="21" spans="1:60" ht="12.75" outlineLevel="1">
      <c r="A21" s="155"/>
      <c r="B21" s="216" t="s">
        <v>702</v>
      </c>
      <c r="C21" s="217"/>
      <c r="D21" s="218"/>
      <c r="E21" s="219"/>
      <c r="F21" s="220"/>
      <c r="G21" s="221"/>
      <c r="H21" s="151"/>
      <c r="I21" s="157"/>
      <c r="J21" s="138"/>
      <c r="K21" s="139">
        <v>1</v>
      </c>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0" ht="12.75" outlineLevel="1">
      <c r="A22" s="155"/>
      <c r="B22" s="222" t="s">
        <v>703</v>
      </c>
      <c r="C22" s="223"/>
      <c r="D22" s="224"/>
      <c r="E22" s="225"/>
      <c r="F22" s="226"/>
      <c r="G22" s="227"/>
      <c r="H22" s="151"/>
      <c r="I22" s="157"/>
      <c r="J22" s="138"/>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12.75" outlineLevel="1">
      <c r="A23" s="155"/>
      <c r="B23" s="222" t="s">
        <v>704</v>
      </c>
      <c r="C23" s="223"/>
      <c r="D23" s="224"/>
      <c r="E23" s="225"/>
      <c r="F23" s="226"/>
      <c r="G23" s="227"/>
      <c r="H23" s="151"/>
      <c r="I23" s="157"/>
      <c r="J23" s="138"/>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1:60" ht="12.75" outlineLevel="1">
      <c r="A24" s="155"/>
      <c r="B24" s="222" t="s">
        <v>705</v>
      </c>
      <c r="C24" s="223"/>
      <c r="D24" s="224"/>
      <c r="E24" s="225"/>
      <c r="F24" s="226"/>
      <c r="G24" s="227"/>
      <c r="H24" s="151"/>
      <c r="I24" s="157"/>
      <c r="J24" s="138"/>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12.75" outlineLevel="1">
      <c r="A25" s="155"/>
      <c r="B25" s="222" t="s">
        <v>706</v>
      </c>
      <c r="C25" s="223"/>
      <c r="D25" s="224"/>
      <c r="E25" s="225"/>
      <c r="F25" s="226"/>
      <c r="G25" s="227"/>
      <c r="H25" s="151"/>
      <c r="I25" s="157"/>
      <c r="J25" s="138"/>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row>
    <row r="26" spans="1:60" ht="12.75" outlineLevel="1">
      <c r="A26" s="155"/>
      <c r="B26" s="222" t="s">
        <v>707</v>
      </c>
      <c r="C26" s="223"/>
      <c r="D26" s="224"/>
      <c r="E26" s="225"/>
      <c r="F26" s="226"/>
      <c r="G26" s="227"/>
      <c r="H26" s="151"/>
      <c r="I26" s="157"/>
      <c r="J26" s="138"/>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ht="12.75" outlineLevel="1">
      <c r="A27" s="155"/>
      <c r="B27" s="222" t="s">
        <v>708</v>
      </c>
      <c r="C27" s="223"/>
      <c r="D27" s="224"/>
      <c r="E27" s="225"/>
      <c r="F27" s="226"/>
      <c r="G27" s="227"/>
      <c r="H27" s="151"/>
      <c r="I27" s="157"/>
      <c r="J27" s="138"/>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ht="12.75" outlineLevel="1">
      <c r="A28" s="155"/>
      <c r="B28" s="222" t="s">
        <v>709</v>
      </c>
      <c r="C28" s="223"/>
      <c r="D28" s="224"/>
      <c r="E28" s="225"/>
      <c r="F28" s="226"/>
      <c r="G28" s="227"/>
      <c r="H28" s="151"/>
      <c r="I28" s="157"/>
      <c r="J28" s="138"/>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ht="12.75" outlineLevel="1">
      <c r="A29" s="155"/>
      <c r="B29" s="222" t="s">
        <v>710</v>
      </c>
      <c r="C29" s="223"/>
      <c r="D29" s="224"/>
      <c r="E29" s="225"/>
      <c r="F29" s="226"/>
      <c r="G29" s="227"/>
      <c r="H29" s="151"/>
      <c r="I29" s="157"/>
      <c r="J29" s="138"/>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0" ht="12.75" outlineLevel="1">
      <c r="A30" s="155"/>
      <c r="B30" s="222" t="s">
        <v>711</v>
      </c>
      <c r="C30" s="223"/>
      <c r="D30" s="224"/>
      <c r="E30" s="225"/>
      <c r="F30" s="226"/>
      <c r="G30" s="227"/>
      <c r="H30" s="151"/>
      <c r="I30" s="157"/>
      <c r="J30" s="138"/>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2.75" outlineLevel="1">
      <c r="A31" s="155">
        <v>4</v>
      </c>
      <c r="B31" s="143" t="s">
        <v>712</v>
      </c>
      <c r="C31" s="178" t="s">
        <v>713</v>
      </c>
      <c r="D31" s="145" t="s">
        <v>714</v>
      </c>
      <c r="E31" s="148">
        <v>0.7693</v>
      </c>
      <c r="F31" s="153"/>
      <c r="G31" s="152">
        <f>E31*F31</f>
        <v>0</v>
      </c>
      <c r="H31" s="151" t="s">
        <v>715</v>
      </c>
      <c r="I31" s="157" t="s">
        <v>486</v>
      </c>
      <c r="J31" s="138"/>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v>21</v>
      </c>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10" ht="12.75">
      <c r="A32" s="154" t="s">
        <v>476</v>
      </c>
      <c r="B32" s="142" t="s">
        <v>1001</v>
      </c>
      <c r="C32" s="176" t="s">
        <v>1002</v>
      </c>
      <c r="D32" s="144"/>
      <c r="E32" s="147"/>
      <c r="F32" s="214">
        <f>SUM(G33:G99)</f>
        <v>0</v>
      </c>
      <c r="G32" s="215"/>
      <c r="H32" s="150"/>
      <c r="I32" s="156"/>
      <c r="J32" s="54"/>
    </row>
    <row r="33" spans="1:60" ht="12.75" outlineLevel="1">
      <c r="A33" s="155"/>
      <c r="B33" s="216" t="s">
        <v>1003</v>
      </c>
      <c r="C33" s="217"/>
      <c r="D33" s="218"/>
      <c r="E33" s="219"/>
      <c r="F33" s="220"/>
      <c r="G33" s="221"/>
      <c r="H33" s="151"/>
      <c r="I33" s="157"/>
      <c r="J33" s="138"/>
      <c r="K33" s="139">
        <v>1</v>
      </c>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12.75" outlineLevel="1">
      <c r="A34" s="155"/>
      <c r="B34" s="222" t="s">
        <v>1004</v>
      </c>
      <c r="C34" s="223"/>
      <c r="D34" s="224"/>
      <c r="E34" s="225"/>
      <c r="F34" s="226"/>
      <c r="G34" s="227"/>
      <c r="H34" s="151"/>
      <c r="I34" s="157"/>
      <c r="J34" s="138"/>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ht="12.75" outlineLevel="1">
      <c r="A35" s="155">
        <v>5</v>
      </c>
      <c r="B35" s="143" t="s">
        <v>1005</v>
      </c>
      <c r="C35" s="178" t="s">
        <v>1006</v>
      </c>
      <c r="D35" s="145" t="s">
        <v>484</v>
      </c>
      <c r="E35" s="148">
        <v>121.4625</v>
      </c>
      <c r="F35" s="153"/>
      <c r="G35" s="152">
        <f>E35*F35</f>
        <v>0</v>
      </c>
      <c r="H35" s="151" t="s">
        <v>723</v>
      </c>
      <c r="I35" s="157" t="s">
        <v>486</v>
      </c>
      <c r="J35" s="138"/>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v>21</v>
      </c>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ht="12.75" outlineLevel="1">
      <c r="A36" s="155"/>
      <c r="B36" s="143"/>
      <c r="C36" s="228" t="s">
        <v>1007</v>
      </c>
      <c r="D36" s="229"/>
      <c r="E36" s="230"/>
      <c r="F36" s="231"/>
      <c r="G36" s="232"/>
      <c r="H36" s="151"/>
      <c r="I36" s="157"/>
      <c r="J36" s="138"/>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40" t="str">
        <f>C36</f>
        <v>položka je určena i pro vyspravení a vyrovnání podkladu. Předpoklad do 15% plochy.</v>
      </c>
      <c r="BB36" s="139"/>
      <c r="BC36" s="139"/>
      <c r="BD36" s="139"/>
      <c r="BE36" s="139"/>
      <c r="BF36" s="139"/>
      <c r="BG36" s="139"/>
      <c r="BH36" s="139"/>
    </row>
    <row r="37" spans="1:60" ht="12.75" outlineLevel="1">
      <c r="A37" s="155"/>
      <c r="B37" s="143"/>
      <c r="C37" s="179" t="s">
        <v>1008</v>
      </c>
      <c r="D37" s="146"/>
      <c r="E37" s="149">
        <v>121.4625</v>
      </c>
      <c r="F37" s="152"/>
      <c r="G37" s="152"/>
      <c r="H37" s="151"/>
      <c r="I37" s="157"/>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ht="12.75" outlineLevel="1">
      <c r="A38" s="155"/>
      <c r="B38" s="222" t="s">
        <v>1009</v>
      </c>
      <c r="C38" s="223"/>
      <c r="D38" s="224"/>
      <c r="E38" s="225"/>
      <c r="F38" s="226"/>
      <c r="G38" s="227"/>
      <c r="H38" s="151"/>
      <c r="I38" s="157"/>
      <c r="J38" s="138"/>
      <c r="K38" s="139">
        <v>1</v>
      </c>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ht="12.75" outlineLevel="1">
      <c r="A39" s="155"/>
      <c r="B39" s="222" t="s">
        <v>1010</v>
      </c>
      <c r="C39" s="223"/>
      <c r="D39" s="224"/>
      <c r="E39" s="225"/>
      <c r="F39" s="226"/>
      <c r="G39" s="227"/>
      <c r="H39" s="151"/>
      <c r="I39" s="157"/>
      <c r="J39" s="138"/>
      <c r="K39" s="139">
        <v>2</v>
      </c>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ht="12.75" outlineLevel="1">
      <c r="A40" s="155">
        <v>6</v>
      </c>
      <c r="B40" s="143" t="s">
        <v>1011</v>
      </c>
      <c r="C40" s="178" t="s">
        <v>1012</v>
      </c>
      <c r="D40" s="145" t="s">
        <v>484</v>
      </c>
      <c r="E40" s="148">
        <v>275.2244</v>
      </c>
      <c r="F40" s="153"/>
      <c r="G40" s="152">
        <f>E40*F40</f>
        <v>0</v>
      </c>
      <c r="H40" s="151" t="s">
        <v>723</v>
      </c>
      <c r="I40" s="157" t="s">
        <v>486</v>
      </c>
      <c r="J40" s="138"/>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v>21</v>
      </c>
      <c r="AN40" s="139"/>
      <c r="AO40" s="139"/>
      <c r="AP40" s="139"/>
      <c r="AQ40" s="139"/>
      <c r="AR40" s="139"/>
      <c r="AS40" s="139"/>
      <c r="AT40" s="139"/>
      <c r="AU40" s="139"/>
      <c r="AV40" s="139"/>
      <c r="AW40" s="139"/>
      <c r="AX40" s="139"/>
      <c r="AY40" s="139"/>
      <c r="AZ40" s="139"/>
      <c r="BA40" s="139"/>
      <c r="BB40" s="139"/>
      <c r="BC40" s="139"/>
      <c r="BD40" s="139"/>
      <c r="BE40" s="139"/>
      <c r="BF40" s="139"/>
      <c r="BG40" s="139"/>
      <c r="BH40" s="139"/>
    </row>
    <row r="41" spans="1:60" ht="12.75" outlineLevel="1">
      <c r="A41" s="155"/>
      <c r="B41" s="143"/>
      <c r="C41" s="179" t="s">
        <v>1013</v>
      </c>
      <c r="D41" s="146"/>
      <c r="E41" s="149">
        <v>88.07</v>
      </c>
      <c r="F41" s="152"/>
      <c r="G41" s="152"/>
      <c r="H41" s="151"/>
      <c r="I41" s="157"/>
      <c r="J41" s="138"/>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row>
    <row r="42" spans="1:60" ht="12.75" outlineLevel="1">
      <c r="A42" s="155"/>
      <c r="B42" s="143"/>
      <c r="C42" s="179" t="s">
        <v>1014</v>
      </c>
      <c r="D42" s="146"/>
      <c r="E42" s="149">
        <v>99.108</v>
      </c>
      <c r="F42" s="152"/>
      <c r="G42" s="152"/>
      <c r="H42" s="151"/>
      <c r="I42" s="157"/>
      <c r="J42" s="138"/>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row>
    <row r="43" spans="1:60" ht="12.75" outlineLevel="1">
      <c r="A43" s="155"/>
      <c r="B43" s="143"/>
      <c r="C43" s="179" t="s">
        <v>1015</v>
      </c>
      <c r="D43" s="146"/>
      <c r="E43" s="149">
        <v>79.2864</v>
      </c>
      <c r="F43" s="152"/>
      <c r="G43" s="152"/>
      <c r="H43" s="151"/>
      <c r="I43" s="157"/>
      <c r="J43" s="138"/>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row>
    <row r="44" spans="1:60" ht="12.75" outlineLevel="1">
      <c r="A44" s="155"/>
      <c r="B44" s="143"/>
      <c r="C44" s="179" t="s">
        <v>1016</v>
      </c>
      <c r="D44" s="146"/>
      <c r="E44" s="149">
        <v>5.32</v>
      </c>
      <c r="F44" s="152"/>
      <c r="G44" s="152"/>
      <c r="H44" s="151"/>
      <c r="I44" s="157"/>
      <c r="J44" s="138"/>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row>
    <row r="45" spans="1:60" ht="12.75" outlineLevel="1">
      <c r="A45" s="155"/>
      <c r="B45" s="143"/>
      <c r="C45" s="179" t="s">
        <v>1017</v>
      </c>
      <c r="D45" s="146"/>
      <c r="E45" s="149">
        <v>0.72</v>
      </c>
      <c r="F45" s="152"/>
      <c r="G45" s="152"/>
      <c r="H45" s="151"/>
      <c r="I45" s="157"/>
      <c r="J45" s="138"/>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row>
    <row r="46" spans="1:60" ht="12.75" outlineLevel="1">
      <c r="A46" s="155"/>
      <c r="B46" s="143"/>
      <c r="C46" s="179" t="s">
        <v>1018</v>
      </c>
      <c r="D46" s="146"/>
      <c r="E46" s="149">
        <v>2.72</v>
      </c>
      <c r="F46" s="152"/>
      <c r="G46" s="152"/>
      <c r="H46" s="151"/>
      <c r="I46" s="157"/>
      <c r="J46" s="138"/>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row>
    <row r="47" spans="1:60" ht="12.75" outlineLevel="1">
      <c r="A47" s="155"/>
      <c r="B47" s="222" t="s">
        <v>1019</v>
      </c>
      <c r="C47" s="223"/>
      <c r="D47" s="224"/>
      <c r="E47" s="225"/>
      <c r="F47" s="226"/>
      <c r="G47" s="227"/>
      <c r="H47" s="151"/>
      <c r="I47" s="157"/>
      <c r="J47" s="138"/>
      <c r="K47" s="139">
        <v>1</v>
      </c>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row>
    <row r="48" spans="1:60" ht="12.75" outlineLevel="1">
      <c r="A48" s="155">
        <v>7</v>
      </c>
      <c r="B48" s="143" t="s">
        <v>1020</v>
      </c>
      <c r="C48" s="178" t="s">
        <v>1021</v>
      </c>
      <c r="D48" s="145" t="s">
        <v>484</v>
      </c>
      <c r="E48" s="148">
        <v>1223.796</v>
      </c>
      <c r="F48" s="153"/>
      <c r="G48" s="152">
        <f>E48*F48</f>
        <v>0</v>
      </c>
      <c r="H48" s="151" t="s">
        <v>723</v>
      </c>
      <c r="I48" s="157" t="s">
        <v>486</v>
      </c>
      <c r="J48" s="138"/>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v>21</v>
      </c>
      <c r="AN48" s="139"/>
      <c r="AO48" s="139"/>
      <c r="AP48" s="139"/>
      <c r="AQ48" s="139"/>
      <c r="AR48" s="139"/>
      <c r="AS48" s="139"/>
      <c r="AT48" s="139"/>
      <c r="AU48" s="139"/>
      <c r="AV48" s="139"/>
      <c r="AW48" s="139"/>
      <c r="AX48" s="139"/>
      <c r="AY48" s="139"/>
      <c r="AZ48" s="139"/>
      <c r="BA48" s="139"/>
      <c r="BB48" s="139"/>
      <c r="BC48" s="139"/>
      <c r="BD48" s="139"/>
      <c r="BE48" s="139"/>
      <c r="BF48" s="139"/>
      <c r="BG48" s="139"/>
      <c r="BH48" s="139"/>
    </row>
    <row r="49" spans="1:60" ht="12.75" outlineLevel="1">
      <c r="A49" s="155"/>
      <c r="B49" s="143"/>
      <c r="C49" s="228" t="s">
        <v>1022</v>
      </c>
      <c r="D49" s="229"/>
      <c r="E49" s="230"/>
      <c r="F49" s="231"/>
      <c r="G49" s="232"/>
      <c r="H49" s="151"/>
      <c r="I49" s="157"/>
      <c r="J49" s="138"/>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40" t="str">
        <f>C49</f>
        <v>Položka je určena i pro plnoplošné lepení samolepícími pásy.</v>
      </c>
      <c r="BB49" s="139"/>
      <c r="BC49" s="139"/>
      <c r="BD49" s="139"/>
      <c r="BE49" s="139"/>
      <c r="BF49" s="139"/>
      <c r="BG49" s="139"/>
      <c r="BH49" s="139"/>
    </row>
    <row r="50" spans="1:60" ht="12.75" outlineLevel="1">
      <c r="A50" s="155"/>
      <c r="B50" s="143"/>
      <c r="C50" s="179" t="s">
        <v>1023</v>
      </c>
      <c r="D50" s="146"/>
      <c r="E50" s="149">
        <v>809.75</v>
      </c>
      <c r="F50" s="152"/>
      <c r="G50" s="152"/>
      <c r="H50" s="151"/>
      <c r="I50" s="157"/>
      <c r="J50" s="138"/>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row>
    <row r="51" spans="1:60" ht="12.75" outlineLevel="1">
      <c r="A51" s="155"/>
      <c r="B51" s="143"/>
      <c r="C51" s="179" t="s">
        <v>1013</v>
      </c>
      <c r="D51" s="146"/>
      <c r="E51" s="149">
        <v>88.07</v>
      </c>
      <c r="F51" s="152"/>
      <c r="G51" s="152"/>
      <c r="H51" s="151"/>
      <c r="I51" s="157"/>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row>
    <row r="52" spans="1:60" ht="12.75" outlineLevel="1">
      <c r="A52" s="155"/>
      <c r="B52" s="143"/>
      <c r="C52" s="179" t="s">
        <v>1024</v>
      </c>
      <c r="D52" s="146"/>
      <c r="E52" s="149">
        <v>132.144</v>
      </c>
      <c r="F52" s="152"/>
      <c r="G52" s="152"/>
      <c r="H52" s="151"/>
      <c r="I52" s="157"/>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row>
    <row r="53" spans="1:60" ht="12.75" outlineLevel="1">
      <c r="A53" s="155"/>
      <c r="B53" s="143"/>
      <c r="C53" s="179" t="s">
        <v>1025</v>
      </c>
      <c r="D53" s="146"/>
      <c r="E53" s="149">
        <v>154.168</v>
      </c>
      <c r="F53" s="152"/>
      <c r="G53" s="152"/>
      <c r="H53" s="151"/>
      <c r="I53" s="157"/>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row>
    <row r="54" spans="1:60" ht="12.75" outlineLevel="1">
      <c r="A54" s="155"/>
      <c r="B54" s="143"/>
      <c r="C54" s="179" t="s">
        <v>1026</v>
      </c>
      <c r="D54" s="146"/>
      <c r="E54" s="149">
        <v>8.512</v>
      </c>
      <c r="F54" s="152"/>
      <c r="G54" s="152"/>
      <c r="H54" s="151"/>
      <c r="I54" s="157"/>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row>
    <row r="55" spans="1:60" ht="12.75" outlineLevel="1">
      <c r="A55" s="155"/>
      <c r="B55" s="143"/>
      <c r="C55" s="179" t="s">
        <v>1016</v>
      </c>
      <c r="D55" s="146"/>
      <c r="E55" s="149">
        <v>5.32</v>
      </c>
      <c r="F55" s="152"/>
      <c r="G55" s="152"/>
      <c r="H55" s="151"/>
      <c r="I55" s="157"/>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row>
    <row r="56" spans="1:60" ht="12.75" outlineLevel="1">
      <c r="A56" s="155"/>
      <c r="B56" s="143"/>
      <c r="C56" s="179" t="s">
        <v>1026</v>
      </c>
      <c r="D56" s="146"/>
      <c r="E56" s="149">
        <v>8.512</v>
      </c>
      <c r="F56" s="152"/>
      <c r="G56" s="152"/>
      <c r="H56" s="151"/>
      <c r="I56" s="157"/>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row>
    <row r="57" spans="1:60" ht="12.75" outlineLevel="1">
      <c r="A57" s="155"/>
      <c r="B57" s="143"/>
      <c r="C57" s="179" t="s">
        <v>1027</v>
      </c>
      <c r="D57" s="146"/>
      <c r="E57" s="149">
        <v>1.2</v>
      </c>
      <c r="F57" s="152"/>
      <c r="G57" s="152"/>
      <c r="H57" s="151"/>
      <c r="I57" s="157"/>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row>
    <row r="58" spans="1:60" ht="12.75" outlineLevel="1">
      <c r="A58" s="155"/>
      <c r="B58" s="143"/>
      <c r="C58" s="179" t="s">
        <v>1028</v>
      </c>
      <c r="D58" s="146"/>
      <c r="E58" s="149">
        <v>0.96</v>
      </c>
      <c r="F58" s="152"/>
      <c r="G58" s="152"/>
      <c r="H58" s="151"/>
      <c r="I58" s="157"/>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row>
    <row r="59" spans="1:60" ht="12.75" outlineLevel="1">
      <c r="A59" s="155"/>
      <c r="B59" s="143"/>
      <c r="C59" s="179" t="s">
        <v>1029</v>
      </c>
      <c r="D59" s="146"/>
      <c r="E59" s="149">
        <v>7</v>
      </c>
      <c r="F59" s="152"/>
      <c r="G59" s="152"/>
      <c r="H59" s="151"/>
      <c r="I59" s="157"/>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row>
    <row r="60" spans="1:60" ht="12.75" outlineLevel="1">
      <c r="A60" s="155"/>
      <c r="B60" s="143"/>
      <c r="C60" s="179" t="s">
        <v>1030</v>
      </c>
      <c r="D60" s="146"/>
      <c r="E60" s="149">
        <v>8.16</v>
      </c>
      <c r="F60" s="152"/>
      <c r="G60" s="152"/>
      <c r="H60" s="151"/>
      <c r="I60" s="157"/>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row>
    <row r="61" spans="1:60" ht="12.75" outlineLevel="1">
      <c r="A61" s="155">
        <v>8</v>
      </c>
      <c r="B61" s="143" t="s">
        <v>1031</v>
      </c>
      <c r="C61" s="178" t="s">
        <v>1032</v>
      </c>
      <c r="D61" s="145" t="s">
        <v>484</v>
      </c>
      <c r="E61" s="148">
        <v>809.75</v>
      </c>
      <c r="F61" s="153"/>
      <c r="G61" s="152">
        <f>E61*F61</f>
        <v>0</v>
      </c>
      <c r="H61" s="151" t="s">
        <v>723</v>
      </c>
      <c r="I61" s="157" t="s">
        <v>486</v>
      </c>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v>21</v>
      </c>
      <c r="AN61" s="139"/>
      <c r="AO61" s="139"/>
      <c r="AP61" s="139"/>
      <c r="AQ61" s="139"/>
      <c r="AR61" s="139"/>
      <c r="AS61" s="139"/>
      <c r="AT61" s="139"/>
      <c r="AU61" s="139"/>
      <c r="AV61" s="139"/>
      <c r="AW61" s="139"/>
      <c r="AX61" s="139"/>
      <c r="AY61" s="139"/>
      <c r="AZ61" s="139"/>
      <c r="BA61" s="139"/>
      <c r="BB61" s="139"/>
      <c r="BC61" s="139"/>
      <c r="BD61" s="139"/>
      <c r="BE61" s="139"/>
      <c r="BF61" s="139"/>
      <c r="BG61" s="139"/>
      <c r="BH61" s="139"/>
    </row>
    <row r="62" spans="1:60" ht="12.75" outlineLevel="1">
      <c r="A62" s="155"/>
      <c r="B62" s="143"/>
      <c r="C62" s="179" t="s">
        <v>1023</v>
      </c>
      <c r="D62" s="146"/>
      <c r="E62" s="149">
        <v>809.75</v>
      </c>
      <c r="F62" s="152"/>
      <c r="G62" s="152"/>
      <c r="H62" s="151"/>
      <c r="I62" s="157"/>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row>
    <row r="63" spans="1:60" ht="12.75" outlineLevel="1">
      <c r="A63" s="155"/>
      <c r="B63" s="222" t="s">
        <v>1033</v>
      </c>
      <c r="C63" s="223"/>
      <c r="D63" s="224"/>
      <c r="E63" s="225"/>
      <c r="F63" s="226"/>
      <c r="G63" s="227"/>
      <c r="H63" s="151"/>
      <c r="I63" s="157"/>
      <c r="J63" s="139"/>
      <c r="K63" s="139">
        <v>1</v>
      </c>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row>
    <row r="64" spans="1:60" ht="12.75" outlineLevel="1">
      <c r="A64" s="155"/>
      <c r="B64" s="222" t="s">
        <v>1034</v>
      </c>
      <c r="C64" s="223"/>
      <c r="D64" s="224"/>
      <c r="E64" s="225"/>
      <c r="F64" s="226"/>
      <c r="G64" s="227"/>
      <c r="H64" s="151"/>
      <c r="I64" s="157"/>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row>
    <row r="65" spans="1:60" ht="12.75" outlineLevel="1">
      <c r="A65" s="155">
        <v>9</v>
      </c>
      <c r="B65" s="143" t="s">
        <v>1035</v>
      </c>
      <c r="C65" s="178" t="s">
        <v>1036</v>
      </c>
      <c r="D65" s="145" t="s">
        <v>552</v>
      </c>
      <c r="E65" s="148">
        <v>470.96</v>
      </c>
      <c r="F65" s="153"/>
      <c r="G65" s="152">
        <f>E65*F65</f>
        <v>0</v>
      </c>
      <c r="H65" s="151" t="s">
        <v>723</v>
      </c>
      <c r="I65" s="157" t="s">
        <v>561</v>
      </c>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v>21</v>
      </c>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12.75" outlineLevel="1">
      <c r="A66" s="155"/>
      <c r="B66" s="143"/>
      <c r="C66" s="179" t="s">
        <v>1037</v>
      </c>
      <c r="D66" s="146"/>
      <c r="E66" s="149">
        <v>440.48</v>
      </c>
      <c r="F66" s="152"/>
      <c r="G66" s="152"/>
      <c r="H66" s="151"/>
      <c r="I66" s="157"/>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row>
    <row r="67" spans="1:60" ht="12.75" outlineLevel="1">
      <c r="A67" s="155"/>
      <c r="B67" s="143"/>
      <c r="C67" s="179" t="s">
        <v>1038</v>
      </c>
      <c r="D67" s="146"/>
      <c r="E67" s="149">
        <v>21.28</v>
      </c>
      <c r="F67" s="152"/>
      <c r="G67" s="152"/>
      <c r="H67" s="151"/>
      <c r="I67" s="157"/>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row>
    <row r="68" spans="1:60" ht="12.75" outlineLevel="1">
      <c r="A68" s="155"/>
      <c r="B68" s="143"/>
      <c r="C68" s="179" t="s">
        <v>1039</v>
      </c>
      <c r="D68" s="146"/>
      <c r="E68" s="149">
        <v>2.4</v>
      </c>
      <c r="F68" s="152"/>
      <c r="G68" s="152"/>
      <c r="H68" s="151"/>
      <c r="I68" s="157"/>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row>
    <row r="69" spans="1:60" ht="12.75" outlineLevel="1">
      <c r="A69" s="155"/>
      <c r="B69" s="143"/>
      <c r="C69" s="179" t="s">
        <v>1040</v>
      </c>
      <c r="D69" s="146"/>
      <c r="E69" s="149">
        <v>6.8</v>
      </c>
      <c r="F69" s="152"/>
      <c r="G69" s="152"/>
      <c r="H69" s="151"/>
      <c r="I69" s="157"/>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row>
    <row r="70" spans="1:60" ht="22.5" outlineLevel="1">
      <c r="A70" s="155">
        <v>10</v>
      </c>
      <c r="B70" s="143" t="s">
        <v>1041</v>
      </c>
      <c r="C70" s="178" t="s">
        <v>1042</v>
      </c>
      <c r="D70" s="145" t="s">
        <v>484</v>
      </c>
      <c r="E70" s="148">
        <v>139.68188</v>
      </c>
      <c r="F70" s="153"/>
      <c r="G70" s="152">
        <f>E70*F70</f>
        <v>0</v>
      </c>
      <c r="H70" s="151" t="s">
        <v>557</v>
      </c>
      <c r="I70" s="157" t="s">
        <v>486</v>
      </c>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v>21</v>
      </c>
      <c r="AN70" s="139"/>
      <c r="AO70" s="139"/>
      <c r="AP70" s="139"/>
      <c r="AQ70" s="139"/>
      <c r="AR70" s="139"/>
      <c r="AS70" s="139"/>
      <c r="AT70" s="139"/>
      <c r="AU70" s="139"/>
      <c r="AV70" s="139"/>
      <c r="AW70" s="139"/>
      <c r="AX70" s="139"/>
      <c r="AY70" s="139"/>
      <c r="AZ70" s="139"/>
      <c r="BA70" s="139"/>
      <c r="BB70" s="139"/>
      <c r="BC70" s="139"/>
      <c r="BD70" s="139"/>
      <c r="BE70" s="139"/>
      <c r="BF70" s="139"/>
      <c r="BG70" s="139"/>
      <c r="BH70" s="139"/>
    </row>
    <row r="71" spans="1:60" ht="12.75" outlineLevel="1">
      <c r="A71" s="155"/>
      <c r="B71" s="143"/>
      <c r="C71" s="179" t="s">
        <v>1043</v>
      </c>
      <c r="D71" s="146"/>
      <c r="E71" s="149">
        <v>139.6819</v>
      </c>
      <c r="F71" s="152"/>
      <c r="G71" s="152"/>
      <c r="H71" s="151"/>
      <c r="I71" s="157"/>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row>
    <row r="72" spans="1:60" ht="33.75" outlineLevel="1">
      <c r="A72" s="155">
        <v>11</v>
      </c>
      <c r="B72" s="143" t="s">
        <v>1044</v>
      </c>
      <c r="C72" s="178" t="s">
        <v>1045</v>
      </c>
      <c r="D72" s="145" t="s">
        <v>484</v>
      </c>
      <c r="E72" s="148">
        <v>1123.6765</v>
      </c>
      <c r="F72" s="153"/>
      <c r="G72" s="152">
        <f>E72*F72</f>
        <v>0</v>
      </c>
      <c r="H72" s="151"/>
      <c r="I72" s="157" t="s">
        <v>561</v>
      </c>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v>21</v>
      </c>
      <c r="AN72" s="139"/>
      <c r="AO72" s="139"/>
      <c r="AP72" s="139"/>
      <c r="AQ72" s="139"/>
      <c r="AR72" s="139"/>
      <c r="AS72" s="139"/>
      <c r="AT72" s="139"/>
      <c r="AU72" s="139"/>
      <c r="AV72" s="139"/>
      <c r="AW72" s="139"/>
      <c r="AX72" s="139"/>
      <c r="AY72" s="139"/>
      <c r="AZ72" s="139"/>
      <c r="BA72" s="139"/>
      <c r="BB72" s="139"/>
      <c r="BC72" s="139"/>
      <c r="BD72" s="139"/>
      <c r="BE72" s="139"/>
      <c r="BF72" s="139"/>
      <c r="BG72" s="139"/>
      <c r="BH72" s="139"/>
    </row>
    <row r="73" spans="1:60" ht="12.75" outlineLevel="1">
      <c r="A73" s="155"/>
      <c r="B73" s="143"/>
      <c r="C73" s="228" t="s">
        <v>0</v>
      </c>
      <c r="D73" s="229"/>
      <c r="E73" s="230"/>
      <c r="F73" s="231"/>
      <c r="G73" s="232"/>
      <c r="H73" s="151"/>
      <c r="I73" s="157"/>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40" t="str">
        <f>C73</f>
        <v>Speciální úprava - retardéry hoření</v>
      </c>
      <c r="BB73" s="139"/>
      <c r="BC73" s="139"/>
      <c r="BD73" s="139"/>
      <c r="BE73" s="139"/>
      <c r="BF73" s="139"/>
      <c r="BG73" s="139"/>
      <c r="BH73" s="139"/>
    </row>
    <row r="74" spans="1:60" ht="12.75" outlineLevel="1">
      <c r="A74" s="155"/>
      <c r="B74" s="143"/>
      <c r="C74" s="179" t="s">
        <v>1</v>
      </c>
      <c r="D74" s="146"/>
      <c r="E74" s="149">
        <v>931.2125</v>
      </c>
      <c r="F74" s="152"/>
      <c r="G74" s="152"/>
      <c r="H74" s="151"/>
      <c r="I74" s="157"/>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row>
    <row r="75" spans="1:60" ht="12.75" outlineLevel="1">
      <c r="A75" s="155"/>
      <c r="B75" s="143"/>
      <c r="C75" s="179" t="s">
        <v>2</v>
      </c>
      <c r="D75" s="146"/>
      <c r="E75" s="149">
        <v>177.2932</v>
      </c>
      <c r="F75" s="152"/>
      <c r="G75" s="152"/>
      <c r="H75" s="151"/>
      <c r="I75" s="157"/>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row>
    <row r="76" spans="1:60" ht="12.75" outlineLevel="1">
      <c r="A76" s="155"/>
      <c r="B76" s="143"/>
      <c r="C76" s="179" t="s">
        <v>3</v>
      </c>
      <c r="D76" s="146"/>
      <c r="E76" s="149">
        <v>9.7888</v>
      </c>
      <c r="F76" s="152"/>
      <c r="G76" s="152"/>
      <c r="H76" s="151"/>
      <c r="I76" s="157"/>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row>
    <row r="77" spans="1:60" ht="12.75" outlineLevel="1">
      <c r="A77" s="155"/>
      <c r="B77" s="143"/>
      <c r="C77" s="179" t="s">
        <v>4</v>
      </c>
      <c r="D77" s="146"/>
      <c r="E77" s="149">
        <v>0.69</v>
      </c>
      <c r="F77" s="152"/>
      <c r="G77" s="152"/>
      <c r="H77" s="151"/>
      <c r="I77" s="157"/>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row>
    <row r="78" spans="1:60" ht="12.75" outlineLevel="1">
      <c r="A78" s="155"/>
      <c r="B78" s="143"/>
      <c r="C78" s="179" t="s">
        <v>5</v>
      </c>
      <c r="D78" s="146"/>
      <c r="E78" s="149">
        <v>4.692</v>
      </c>
      <c r="F78" s="152"/>
      <c r="G78" s="152"/>
      <c r="H78" s="151"/>
      <c r="I78" s="157"/>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row>
    <row r="79" spans="1:60" ht="22.5" outlineLevel="1">
      <c r="A79" s="155">
        <v>12</v>
      </c>
      <c r="B79" s="143" t="s">
        <v>6</v>
      </c>
      <c r="C79" s="178" t="s">
        <v>7</v>
      </c>
      <c r="D79" s="145" t="s">
        <v>484</v>
      </c>
      <c r="E79" s="148">
        <v>166.8236</v>
      </c>
      <c r="F79" s="153"/>
      <c r="G79" s="152">
        <f>E79*F79</f>
        <v>0</v>
      </c>
      <c r="H79" s="151" t="s">
        <v>557</v>
      </c>
      <c r="I79" s="157" t="s">
        <v>486</v>
      </c>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v>21</v>
      </c>
      <c r="AN79" s="139"/>
      <c r="AO79" s="139"/>
      <c r="AP79" s="139"/>
      <c r="AQ79" s="139"/>
      <c r="AR79" s="139"/>
      <c r="AS79" s="139"/>
      <c r="AT79" s="139"/>
      <c r="AU79" s="139"/>
      <c r="AV79" s="139"/>
      <c r="AW79" s="139"/>
      <c r="AX79" s="139"/>
      <c r="AY79" s="139"/>
      <c r="AZ79" s="139"/>
      <c r="BA79" s="139"/>
      <c r="BB79" s="139"/>
      <c r="BC79" s="139"/>
      <c r="BD79" s="139"/>
      <c r="BE79" s="139"/>
      <c r="BF79" s="139"/>
      <c r="BG79" s="139"/>
      <c r="BH79" s="139"/>
    </row>
    <row r="80" spans="1:60" ht="12.75" outlineLevel="1">
      <c r="A80" s="155"/>
      <c r="B80" s="143"/>
      <c r="C80" s="179" t="s">
        <v>8</v>
      </c>
      <c r="D80" s="146"/>
      <c r="E80" s="149">
        <v>151.9656</v>
      </c>
      <c r="F80" s="152"/>
      <c r="G80" s="152"/>
      <c r="H80" s="151"/>
      <c r="I80" s="157"/>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row>
    <row r="81" spans="1:60" ht="12.75" outlineLevel="1">
      <c r="A81" s="155"/>
      <c r="B81" s="143"/>
      <c r="C81" s="179" t="s">
        <v>9</v>
      </c>
      <c r="D81" s="146"/>
      <c r="E81" s="149">
        <v>6.118</v>
      </c>
      <c r="F81" s="152"/>
      <c r="G81" s="152"/>
      <c r="H81" s="151"/>
      <c r="I81" s="157"/>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row>
    <row r="82" spans="1:60" ht="12.75" outlineLevel="1">
      <c r="A82" s="155"/>
      <c r="B82" s="143"/>
      <c r="C82" s="179" t="s">
        <v>4</v>
      </c>
      <c r="D82" s="146"/>
      <c r="E82" s="149">
        <v>0.69</v>
      </c>
      <c r="F82" s="152"/>
      <c r="G82" s="152"/>
      <c r="H82" s="151"/>
      <c r="I82" s="157"/>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row>
    <row r="83" spans="1:60" ht="12.75" outlineLevel="1">
      <c r="A83" s="155"/>
      <c r="B83" s="143"/>
      <c r="C83" s="179" t="s">
        <v>10</v>
      </c>
      <c r="D83" s="146"/>
      <c r="E83" s="149">
        <v>8.05</v>
      </c>
      <c r="F83" s="152"/>
      <c r="G83" s="152"/>
      <c r="H83" s="151"/>
      <c r="I83" s="157"/>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row>
    <row r="84" spans="1:60" ht="22.5" outlineLevel="1">
      <c r="A84" s="155">
        <v>13</v>
      </c>
      <c r="B84" s="143" t="s">
        <v>11</v>
      </c>
      <c r="C84" s="178" t="s">
        <v>12</v>
      </c>
      <c r="D84" s="145" t="s">
        <v>484</v>
      </c>
      <c r="E84" s="148">
        <v>1059.6675</v>
      </c>
      <c r="F84" s="153"/>
      <c r="G84" s="152">
        <f>E84*F84</f>
        <v>0</v>
      </c>
      <c r="H84" s="151" t="s">
        <v>557</v>
      </c>
      <c r="I84" s="157" t="s">
        <v>486</v>
      </c>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v>21</v>
      </c>
      <c r="AN84" s="139"/>
      <c r="AO84" s="139"/>
      <c r="AP84" s="139"/>
      <c r="AQ84" s="139"/>
      <c r="AR84" s="139"/>
      <c r="AS84" s="139"/>
      <c r="AT84" s="139"/>
      <c r="AU84" s="139"/>
      <c r="AV84" s="139"/>
      <c r="AW84" s="139"/>
      <c r="AX84" s="139"/>
      <c r="AY84" s="139"/>
      <c r="AZ84" s="139"/>
      <c r="BA84" s="139"/>
      <c r="BB84" s="139"/>
      <c r="BC84" s="139"/>
      <c r="BD84" s="139"/>
      <c r="BE84" s="139"/>
      <c r="BF84" s="139"/>
      <c r="BG84" s="139"/>
      <c r="BH84" s="139"/>
    </row>
    <row r="85" spans="1:60" ht="12.75" outlineLevel="1">
      <c r="A85" s="155"/>
      <c r="B85" s="143"/>
      <c r="C85" s="179" t="s">
        <v>1</v>
      </c>
      <c r="D85" s="146"/>
      <c r="E85" s="149">
        <v>931.2125</v>
      </c>
      <c r="F85" s="152"/>
      <c r="G85" s="152"/>
      <c r="H85" s="151"/>
      <c r="I85" s="157"/>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row>
    <row r="86" spans="1:60" ht="12.75" outlineLevel="1">
      <c r="A86" s="155"/>
      <c r="B86" s="143"/>
      <c r="C86" s="179" t="s">
        <v>13</v>
      </c>
      <c r="D86" s="146"/>
      <c r="E86" s="149">
        <v>113.9742</v>
      </c>
      <c r="F86" s="152"/>
      <c r="G86" s="152"/>
      <c r="H86" s="151"/>
      <c r="I86" s="157"/>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row>
    <row r="87" spans="1:60" ht="12.75" outlineLevel="1">
      <c r="A87" s="155"/>
      <c r="B87" s="143"/>
      <c r="C87" s="179" t="s">
        <v>3</v>
      </c>
      <c r="D87" s="146"/>
      <c r="E87" s="149">
        <v>9.7888</v>
      </c>
      <c r="F87" s="152"/>
      <c r="G87" s="152"/>
      <c r="H87" s="151"/>
      <c r="I87" s="157"/>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row>
    <row r="88" spans="1:60" ht="12.75" outlineLevel="1">
      <c r="A88" s="155"/>
      <c r="B88" s="143"/>
      <c r="C88" s="179" t="s">
        <v>5</v>
      </c>
      <c r="D88" s="146"/>
      <c r="E88" s="149">
        <v>4.692</v>
      </c>
      <c r="F88" s="152"/>
      <c r="G88" s="152"/>
      <c r="H88" s="151"/>
      <c r="I88" s="157"/>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row>
    <row r="89" spans="1:60" ht="22.5" outlineLevel="1">
      <c r="A89" s="155">
        <v>14</v>
      </c>
      <c r="B89" s="143" t="s">
        <v>14</v>
      </c>
      <c r="C89" s="178" t="s">
        <v>15</v>
      </c>
      <c r="D89" s="145" t="s">
        <v>484</v>
      </c>
      <c r="E89" s="148">
        <v>102.3845</v>
      </c>
      <c r="F89" s="153"/>
      <c r="G89" s="152">
        <f>E89*F89</f>
        <v>0</v>
      </c>
      <c r="H89" s="151" t="s">
        <v>557</v>
      </c>
      <c r="I89" s="157" t="s">
        <v>486</v>
      </c>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v>21</v>
      </c>
      <c r="AN89" s="139"/>
      <c r="AO89" s="139"/>
      <c r="AP89" s="139"/>
      <c r="AQ89" s="139"/>
      <c r="AR89" s="139"/>
      <c r="AS89" s="139"/>
      <c r="AT89" s="139"/>
      <c r="AU89" s="139"/>
      <c r="AV89" s="139"/>
      <c r="AW89" s="139"/>
      <c r="AX89" s="139"/>
      <c r="AY89" s="139"/>
      <c r="AZ89" s="139"/>
      <c r="BA89" s="139"/>
      <c r="BB89" s="139"/>
      <c r="BC89" s="139"/>
      <c r="BD89" s="139"/>
      <c r="BE89" s="139"/>
      <c r="BF89" s="139"/>
      <c r="BG89" s="139"/>
      <c r="BH89" s="139"/>
    </row>
    <row r="90" spans="1:60" ht="12.75" outlineLevel="1">
      <c r="A90" s="155"/>
      <c r="B90" s="143"/>
      <c r="C90" s="179" t="s">
        <v>16</v>
      </c>
      <c r="D90" s="146"/>
      <c r="E90" s="149">
        <v>101.2805</v>
      </c>
      <c r="F90" s="152"/>
      <c r="G90" s="152"/>
      <c r="H90" s="151"/>
      <c r="I90" s="157"/>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row>
    <row r="91" spans="1:60" ht="12.75" outlineLevel="1">
      <c r="A91" s="155"/>
      <c r="B91" s="143"/>
      <c r="C91" s="179" t="s">
        <v>17</v>
      </c>
      <c r="D91" s="146"/>
      <c r="E91" s="149">
        <v>1.104</v>
      </c>
      <c r="F91" s="152"/>
      <c r="G91" s="152"/>
      <c r="H91" s="151"/>
      <c r="I91" s="157"/>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row>
    <row r="92" spans="1:60" ht="33.75" outlineLevel="1">
      <c r="A92" s="155">
        <v>15</v>
      </c>
      <c r="B92" s="143" t="s">
        <v>18</v>
      </c>
      <c r="C92" s="178" t="s">
        <v>19</v>
      </c>
      <c r="D92" s="145" t="s">
        <v>552</v>
      </c>
      <c r="E92" s="148">
        <v>494.508</v>
      </c>
      <c r="F92" s="153"/>
      <c r="G92" s="152">
        <f>E92*F92</f>
        <v>0</v>
      </c>
      <c r="H92" s="151" t="s">
        <v>557</v>
      </c>
      <c r="I92" s="157" t="s">
        <v>486</v>
      </c>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v>21</v>
      </c>
      <c r="AN92" s="139"/>
      <c r="AO92" s="139"/>
      <c r="AP92" s="139"/>
      <c r="AQ92" s="139"/>
      <c r="AR92" s="139"/>
      <c r="AS92" s="139"/>
      <c r="AT92" s="139"/>
      <c r="AU92" s="139"/>
      <c r="AV92" s="139"/>
      <c r="AW92" s="139"/>
      <c r="AX92" s="139"/>
      <c r="AY92" s="139"/>
      <c r="AZ92" s="139"/>
      <c r="BA92" s="139"/>
      <c r="BB92" s="139"/>
      <c r="BC92" s="139"/>
      <c r="BD92" s="139"/>
      <c r="BE92" s="139"/>
      <c r="BF92" s="139"/>
      <c r="BG92" s="139"/>
      <c r="BH92" s="139"/>
    </row>
    <row r="93" spans="1:60" ht="12.75" outlineLevel="1">
      <c r="A93" s="155"/>
      <c r="B93" s="143"/>
      <c r="C93" s="179" t="s">
        <v>20</v>
      </c>
      <c r="D93" s="146"/>
      <c r="E93" s="149">
        <v>462.504</v>
      </c>
      <c r="F93" s="152"/>
      <c r="G93" s="152"/>
      <c r="H93" s="151"/>
      <c r="I93" s="157"/>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row>
    <row r="94" spans="1:60" ht="12.75" outlineLevel="1">
      <c r="A94" s="155"/>
      <c r="B94" s="143"/>
      <c r="C94" s="179" t="s">
        <v>21</v>
      </c>
      <c r="D94" s="146"/>
      <c r="E94" s="149">
        <v>22.344</v>
      </c>
      <c r="F94" s="152"/>
      <c r="G94" s="152"/>
      <c r="H94" s="151"/>
      <c r="I94" s="157"/>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row>
    <row r="95" spans="1:60" ht="12.75" outlineLevel="1">
      <c r="A95" s="155"/>
      <c r="B95" s="143"/>
      <c r="C95" s="179" t="s">
        <v>22</v>
      </c>
      <c r="D95" s="146"/>
      <c r="E95" s="149">
        <v>2.52</v>
      </c>
      <c r="F95" s="152"/>
      <c r="G95" s="152"/>
      <c r="H95" s="151"/>
      <c r="I95" s="157"/>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row>
    <row r="96" spans="1:60" ht="12.75" outlineLevel="1">
      <c r="A96" s="155"/>
      <c r="B96" s="143"/>
      <c r="C96" s="179" t="s">
        <v>23</v>
      </c>
      <c r="D96" s="146"/>
      <c r="E96" s="149">
        <v>7.14</v>
      </c>
      <c r="F96" s="152"/>
      <c r="G96" s="152"/>
      <c r="H96" s="151"/>
      <c r="I96" s="157"/>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row>
    <row r="97" spans="1:60" ht="12.75" outlineLevel="1">
      <c r="A97" s="155"/>
      <c r="B97" s="222" t="s">
        <v>24</v>
      </c>
      <c r="C97" s="223"/>
      <c r="D97" s="224"/>
      <c r="E97" s="225"/>
      <c r="F97" s="226"/>
      <c r="G97" s="227"/>
      <c r="H97" s="151"/>
      <c r="I97" s="157"/>
      <c r="J97" s="139"/>
      <c r="K97" s="139">
        <v>1</v>
      </c>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row>
    <row r="98" spans="1:60" ht="12.75" outlineLevel="1">
      <c r="A98" s="155"/>
      <c r="B98" s="222" t="s">
        <v>732</v>
      </c>
      <c r="C98" s="223"/>
      <c r="D98" s="224"/>
      <c r="E98" s="225"/>
      <c r="F98" s="226"/>
      <c r="G98" s="227"/>
      <c r="H98" s="151"/>
      <c r="I98" s="157"/>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row>
    <row r="99" spans="1:60" ht="12.75" outlineLevel="1">
      <c r="A99" s="155">
        <v>16</v>
      </c>
      <c r="B99" s="143" t="s">
        <v>25</v>
      </c>
      <c r="C99" s="178" t="s">
        <v>26</v>
      </c>
      <c r="D99" s="145" t="s">
        <v>714</v>
      </c>
      <c r="E99" s="148">
        <v>11.80202</v>
      </c>
      <c r="F99" s="153"/>
      <c r="G99" s="152">
        <f>E99*F99</f>
        <v>0</v>
      </c>
      <c r="H99" s="151" t="s">
        <v>723</v>
      </c>
      <c r="I99" s="157" t="s">
        <v>486</v>
      </c>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v>21</v>
      </c>
      <c r="AN99" s="139"/>
      <c r="AO99" s="139"/>
      <c r="AP99" s="139"/>
      <c r="AQ99" s="139"/>
      <c r="AR99" s="139"/>
      <c r="AS99" s="139"/>
      <c r="AT99" s="139"/>
      <c r="AU99" s="139"/>
      <c r="AV99" s="139"/>
      <c r="AW99" s="139"/>
      <c r="AX99" s="139"/>
      <c r="AY99" s="139"/>
      <c r="AZ99" s="139"/>
      <c r="BA99" s="139"/>
      <c r="BB99" s="139"/>
      <c r="BC99" s="139"/>
      <c r="BD99" s="139"/>
      <c r="BE99" s="139"/>
      <c r="BF99" s="139"/>
      <c r="BG99" s="139"/>
      <c r="BH99" s="139"/>
    </row>
    <row r="100" spans="1:9" ht="12.75">
      <c r="A100" s="154" t="s">
        <v>476</v>
      </c>
      <c r="B100" s="142" t="s">
        <v>735</v>
      </c>
      <c r="C100" s="176" t="s">
        <v>736</v>
      </c>
      <c r="D100" s="144"/>
      <c r="E100" s="147"/>
      <c r="F100" s="214">
        <f>SUM(G101:G131)</f>
        <v>0</v>
      </c>
      <c r="G100" s="215"/>
      <c r="H100" s="150"/>
      <c r="I100" s="156"/>
    </row>
    <row r="101" spans="1:60" ht="12.75" outlineLevel="1">
      <c r="A101" s="155"/>
      <c r="B101" s="216" t="s">
        <v>27</v>
      </c>
      <c r="C101" s="217"/>
      <c r="D101" s="218"/>
      <c r="E101" s="219"/>
      <c r="F101" s="220"/>
      <c r="G101" s="221"/>
      <c r="H101" s="151"/>
      <c r="I101" s="157"/>
      <c r="J101" s="139"/>
      <c r="K101" s="139">
        <v>1</v>
      </c>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row>
    <row r="102" spans="1:60" ht="12.75" outlineLevel="1">
      <c r="A102" s="155">
        <v>17</v>
      </c>
      <c r="B102" s="143" t="s">
        <v>28</v>
      </c>
      <c r="C102" s="178" t="s">
        <v>29</v>
      </c>
      <c r="D102" s="145" t="s">
        <v>484</v>
      </c>
      <c r="E102" s="148">
        <v>862.6076</v>
      </c>
      <c r="F102" s="153"/>
      <c r="G102" s="152">
        <f>E102*F102</f>
        <v>0</v>
      </c>
      <c r="H102" s="151" t="s">
        <v>741</v>
      </c>
      <c r="I102" s="157" t="s">
        <v>486</v>
      </c>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v>21</v>
      </c>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row>
    <row r="103" spans="1:60" ht="12.75" outlineLevel="1">
      <c r="A103" s="155"/>
      <c r="B103" s="143"/>
      <c r="C103" s="228" t="s">
        <v>30</v>
      </c>
      <c r="D103" s="229"/>
      <c r="E103" s="230"/>
      <c r="F103" s="231"/>
      <c r="G103" s="232"/>
      <c r="H103" s="151"/>
      <c r="I103" s="157"/>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40" t="str">
        <f>C103</f>
        <v>včetně dodávky PUK lepidla</v>
      </c>
      <c r="BB103" s="139"/>
      <c r="BC103" s="139"/>
      <c r="BD103" s="139"/>
      <c r="BE103" s="139"/>
      <c r="BF103" s="139"/>
      <c r="BG103" s="139"/>
      <c r="BH103" s="139"/>
    </row>
    <row r="104" spans="1:60" ht="12.75" outlineLevel="1">
      <c r="A104" s="155"/>
      <c r="B104" s="143"/>
      <c r="C104" s="179" t="s">
        <v>1023</v>
      </c>
      <c r="D104" s="146"/>
      <c r="E104" s="149">
        <v>809.75</v>
      </c>
      <c r="F104" s="152"/>
      <c r="G104" s="152"/>
      <c r="H104" s="151"/>
      <c r="I104" s="157"/>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row>
    <row r="105" spans="1:60" ht="12.75" outlineLevel="1">
      <c r="A105" s="155"/>
      <c r="B105" s="143"/>
      <c r="C105" s="179" t="s">
        <v>31</v>
      </c>
      <c r="D105" s="146"/>
      <c r="E105" s="149">
        <v>52.8576</v>
      </c>
      <c r="F105" s="152"/>
      <c r="G105" s="152"/>
      <c r="H105" s="151"/>
      <c r="I105" s="157"/>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row>
    <row r="106" spans="1:60" ht="12.75" outlineLevel="1">
      <c r="A106" s="155">
        <v>18</v>
      </c>
      <c r="B106" s="143" t="s">
        <v>32</v>
      </c>
      <c r="C106" s="178" t="s">
        <v>33</v>
      </c>
      <c r="D106" s="145" t="s">
        <v>484</v>
      </c>
      <c r="E106" s="148">
        <v>807.7676</v>
      </c>
      <c r="F106" s="153"/>
      <c r="G106" s="152">
        <f>E106*F106</f>
        <v>0</v>
      </c>
      <c r="H106" s="151" t="s">
        <v>741</v>
      </c>
      <c r="I106" s="157" t="s">
        <v>486</v>
      </c>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v>21</v>
      </c>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row>
    <row r="107" spans="1:60" ht="22.5" outlineLevel="1">
      <c r="A107" s="155"/>
      <c r="B107" s="143"/>
      <c r="C107" s="228" t="s">
        <v>34</v>
      </c>
      <c r="D107" s="229"/>
      <c r="E107" s="230"/>
      <c r="F107" s="231"/>
      <c r="G107" s="232"/>
      <c r="H107" s="151"/>
      <c r="I107" s="157"/>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40" t="str">
        <f>C107</f>
        <v>Položka je určena pro montáž tepelné izolace střech z desek s nakašírovaným asfaltovým pásem, na plný podklad připevněním pomocí kotev do předvrtaných otvorů včetně dodávky kotev do 6 ks/m2 a následné natavení přesahujícího asfaltového pásu bez dodávky pásu.</v>
      </c>
      <c r="BB107" s="139"/>
      <c r="BC107" s="139"/>
      <c r="BD107" s="139"/>
      <c r="BE107" s="139"/>
      <c r="BF107" s="139"/>
      <c r="BG107" s="139"/>
      <c r="BH107" s="139"/>
    </row>
    <row r="108" spans="1:60" ht="12.75" outlineLevel="1">
      <c r="A108" s="155"/>
      <c r="B108" s="143"/>
      <c r="C108" s="179" t="s">
        <v>1023</v>
      </c>
      <c r="D108" s="146"/>
      <c r="E108" s="149">
        <v>809.75</v>
      </c>
      <c r="F108" s="152"/>
      <c r="G108" s="152"/>
      <c r="H108" s="151"/>
      <c r="I108" s="157"/>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row>
    <row r="109" spans="1:60" ht="12.75" outlineLevel="1">
      <c r="A109" s="155"/>
      <c r="B109" s="143"/>
      <c r="C109" s="179" t="s">
        <v>35</v>
      </c>
      <c r="D109" s="146"/>
      <c r="E109" s="149">
        <v>-13.2144</v>
      </c>
      <c r="F109" s="152"/>
      <c r="G109" s="152"/>
      <c r="H109" s="151"/>
      <c r="I109" s="157"/>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row>
    <row r="110" spans="1:60" ht="12.75" outlineLevel="1">
      <c r="A110" s="155"/>
      <c r="B110" s="143"/>
      <c r="C110" s="179" t="s">
        <v>1026</v>
      </c>
      <c r="D110" s="146"/>
      <c r="E110" s="149">
        <v>8.512</v>
      </c>
      <c r="F110" s="152"/>
      <c r="G110" s="152"/>
      <c r="H110" s="151"/>
      <c r="I110" s="157"/>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row>
    <row r="111" spans="1:60" ht="12.75" outlineLevel="1">
      <c r="A111" s="155"/>
      <c r="B111" s="143"/>
      <c r="C111" s="179" t="s">
        <v>1018</v>
      </c>
      <c r="D111" s="146"/>
      <c r="E111" s="149">
        <v>2.72</v>
      </c>
      <c r="F111" s="152"/>
      <c r="G111" s="152"/>
      <c r="H111" s="151"/>
      <c r="I111" s="157"/>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row>
    <row r="112" spans="1:60" ht="22.5" outlineLevel="1">
      <c r="A112" s="155">
        <v>19</v>
      </c>
      <c r="B112" s="143" t="s">
        <v>36</v>
      </c>
      <c r="C112" s="178" t="s">
        <v>37</v>
      </c>
      <c r="D112" s="145" t="s">
        <v>492</v>
      </c>
      <c r="E112" s="148">
        <v>1.16287</v>
      </c>
      <c r="F112" s="153"/>
      <c r="G112" s="152">
        <f>E112*F112</f>
        <v>0</v>
      </c>
      <c r="H112" s="151" t="s">
        <v>557</v>
      </c>
      <c r="I112" s="157" t="s">
        <v>486</v>
      </c>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v>21</v>
      </c>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row>
    <row r="113" spans="1:60" ht="12.75" outlineLevel="1">
      <c r="A113" s="155"/>
      <c r="B113" s="143"/>
      <c r="C113" s="228" t="s">
        <v>38</v>
      </c>
      <c r="D113" s="229"/>
      <c r="E113" s="230"/>
      <c r="F113" s="231"/>
      <c r="G113" s="232"/>
      <c r="H113" s="151"/>
      <c r="I113" s="157"/>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40" t="str">
        <f>C113</f>
        <v>tl. 60 mm</v>
      </c>
      <c r="BB113" s="139"/>
      <c r="BC113" s="139"/>
      <c r="BD113" s="139"/>
      <c r="BE113" s="139"/>
      <c r="BF113" s="139"/>
      <c r="BG113" s="139"/>
      <c r="BH113" s="139"/>
    </row>
    <row r="114" spans="1:60" ht="12.75" outlineLevel="1">
      <c r="A114" s="155"/>
      <c r="B114" s="143"/>
      <c r="C114" s="179" t="s">
        <v>39</v>
      </c>
      <c r="D114" s="146"/>
      <c r="E114" s="149">
        <v>1.1629</v>
      </c>
      <c r="F114" s="152"/>
      <c r="G114" s="152"/>
      <c r="H114" s="151"/>
      <c r="I114" s="157"/>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row>
    <row r="115" spans="1:60" ht="33.75" outlineLevel="1">
      <c r="A115" s="155">
        <v>20</v>
      </c>
      <c r="B115" s="143" t="s">
        <v>40</v>
      </c>
      <c r="C115" s="178" t="s">
        <v>41</v>
      </c>
      <c r="D115" s="145" t="s">
        <v>484</v>
      </c>
      <c r="E115" s="148">
        <v>812.46631</v>
      </c>
      <c r="F115" s="153"/>
      <c r="G115" s="152">
        <f>E115*F115</f>
        <v>0</v>
      </c>
      <c r="H115" s="151" t="s">
        <v>557</v>
      </c>
      <c r="I115" s="157" t="s">
        <v>486</v>
      </c>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v>21</v>
      </c>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row>
    <row r="116" spans="1:60" ht="12.75" outlineLevel="1">
      <c r="A116" s="155"/>
      <c r="B116" s="143"/>
      <c r="C116" s="179" t="s">
        <v>42</v>
      </c>
      <c r="D116" s="146"/>
      <c r="E116" s="149">
        <v>825.945</v>
      </c>
      <c r="F116" s="152"/>
      <c r="G116" s="152"/>
      <c r="H116" s="151"/>
      <c r="I116" s="157"/>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row>
    <row r="117" spans="1:60" ht="12.75" outlineLevel="1">
      <c r="A117" s="155"/>
      <c r="B117" s="143"/>
      <c r="C117" s="179" t="s">
        <v>43</v>
      </c>
      <c r="D117" s="146"/>
      <c r="E117" s="149">
        <v>-13.4787</v>
      </c>
      <c r="F117" s="152"/>
      <c r="G117" s="152"/>
      <c r="H117" s="151"/>
      <c r="I117" s="157"/>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row>
    <row r="118" spans="1:60" ht="33.75" outlineLevel="1">
      <c r="A118" s="155">
        <v>21</v>
      </c>
      <c r="B118" s="143" t="s">
        <v>44</v>
      </c>
      <c r="C118" s="178" t="s">
        <v>45</v>
      </c>
      <c r="D118" s="145" t="s">
        <v>484</v>
      </c>
      <c r="E118" s="148">
        <v>11.45664</v>
      </c>
      <c r="F118" s="153"/>
      <c r="G118" s="152">
        <f>E118*F118</f>
        <v>0</v>
      </c>
      <c r="H118" s="151" t="s">
        <v>557</v>
      </c>
      <c r="I118" s="157" t="s">
        <v>486</v>
      </c>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v>21</v>
      </c>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row>
    <row r="119" spans="1:60" ht="12.75" outlineLevel="1">
      <c r="A119" s="155"/>
      <c r="B119" s="143"/>
      <c r="C119" s="179" t="s">
        <v>46</v>
      </c>
      <c r="D119" s="146"/>
      <c r="E119" s="149">
        <v>8.6822</v>
      </c>
      <c r="F119" s="152"/>
      <c r="G119" s="152"/>
      <c r="H119" s="151"/>
      <c r="I119" s="157"/>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row>
    <row r="120" spans="1:60" ht="12.75" outlineLevel="1">
      <c r="A120" s="155"/>
      <c r="B120" s="143"/>
      <c r="C120" s="179" t="s">
        <v>47</v>
      </c>
      <c r="D120" s="146"/>
      <c r="E120" s="149">
        <v>2.7744</v>
      </c>
      <c r="F120" s="152"/>
      <c r="G120" s="152"/>
      <c r="H120" s="151"/>
      <c r="I120" s="157"/>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row>
    <row r="121" spans="1:60" ht="22.5" outlineLevel="1">
      <c r="A121" s="155">
        <v>22</v>
      </c>
      <c r="B121" s="143" t="s">
        <v>48</v>
      </c>
      <c r="C121" s="178" t="s">
        <v>49</v>
      </c>
      <c r="D121" s="145" t="s">
        <v>492</v>
      </c>
      <c r="E121" s="148">
        <v>106.887</v>
      </c>
      <c r="F121" s="153"/>
      <c r="G121" s="152">
        <f>E121*F121</f>
        <v>0</v>
      </c>
      <c r="H121" s="151" t="s">
        <v>557</v>
      </c>
      <c r="I121" s="157" t="s">
        <v>486</v>
      </c>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v>21</v>
      </c>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row>
    <row r="122" spans="1:60" ht="12.75" outlineLevel="1">
      <c r="A122" s="155"/>
      <c r="B122" s="143"/>
      <c r="C122" s="228" t="s">
        <v>50</v>
      </c>
      <c r="D122" s="229"/>
      <c r="E122" s="230"/>
      <c r="F122" s="231"/>
      <c r="G122" s="232"/>
      <c r="H122" s="151"/>
      <c r="I122" s="157"/>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40" t="str">
        <f>C122</f>
        <v>prům. tl. 120 mm</v>
      </c>
      <c r="BB122" s="139"/>
      <c r="BC122" s="139"/>
      <c r="BD122" s="139"/>
      <c r="BE122" s="139"/>
      <c r="BF122" s="139"/>
      <c r="BG122" s="139"/>
      <c r="BH122" s="139"/>
    </row>
    <row r="123" spans="1:60" ht="12.75" outlineLevel="1">
      <c r="A123" s="155"/>
      <c r="B123" s="143"/>
      <c r="C123" s="179" t="s">
        <v>51</v>
      </c>
      <c r="D123" s="146"/>
      <c r="E123" s="149">
        <v>106.887</v>
      </c>
      <c r="F123" s="152"/>
      <c r="G123" s="152"/>
      <c r="H123" s="151"/>
      <c r="I123" s="157"/>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row>
    <row r="124" spans="1:60" ht="22.5" outlineLevel="1">
      <c r="A124" s="155">
        <v>23</v>
      </c>
      <c r="B124" s="143" t="s">
        <v>48</v>
      </c>
      <c r="C124" s="178" t="s">
        <v>49</v>
      </c>
      <c r="D124" s="145" t="s">
        <v>492</v>
      </c>
      <c r="E124" s="148">
        <v>4.26385</v>
      </c>
      <c r="F124" s="153"/>
      <c r="G124" s="152">
        <f>E124*F124</f>
        <v>0</v>
      </c>
      <c r="H124" s="151" t="s">
        <v>557</v>
      </c>
      <c r="I124" s="157" t="s">
        <v>486</v>
      </c>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v>21</v>
      </c>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row>
    <row r="125" spans="1:60" ht="12.75" outlineLevel="1">
      <c r="A125" s="155"/>
      <c r="B125" s="143"/>
      <c r="C125" s="228" t="s">
        <v>52</v>
      </c>
      <c r="D125" s="229"/>
      <c r="E125" s="230"/>
      <c r="F125" s="231"/>
      <c r="G125" s="232"/>
      <c r="H125" s="151"/>
      <c r="I125" s="157"/>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40" t="str">
        <f>C125</f>
        <v>prům. tl. 110 mm</v>
      </c>
      <c r="BB125" s="139"/>
      <c r="BC125" s="139"/>
      <c r="BD125" s="139"/>
      <c r="BE125" s="139"/>
      <c r="BF125" s="139"/>
      <c r="BG125" s="139"/>
      <c r="BH125" s="139"/>
    </row>
    <row r="126" spans="1:60" ht="12.75" outlineLevel="1">
      <c r="A126" s="155"/>
      <c r="B126" s="143"/>
      <c r="C126" s="179" t="s">
        <v>53</v>
      </c>
      <c r="D126" s="146"/>
      <c r="E126" s="149">
        <v>4.2639</v>
      </c>
      <c r="F126" s="152"/>
      <c r="G126" s="152"/>
      <c r="H126" s="151"/>
      <c r="I126" s="157"/>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row>
    <row r="127" spans="1:60" ht="22.5" outlineLevel="1">
      <c r="A127" s="155">
        <v>24</v>
      </c>
      <c r="B127" s="143" t="s">
        <v>1041</v>
      </c>
      <c r="C127" s="178" t="s">
        <v>1042</v>
      </c>
      <c r="D127" s="145" t="s">
        <v>484</v>
      </c>
      <c r="E127" s="148">
        <v>139.19209</v>
      </c>
      <c r="F127" s="153"/>
      <c r="G127" s="152">
        <f>E127*F127</f>
        <v>0</v>
      </c>
      <c r="H127" s="151" t="s">
        <v>557</v>
      </c>
      <c r="I127" s="157" t="s">
        <v>486</v>
      </c>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v>21</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row>
    <row r="128" spans="1:60" ht="22.5" outlineLevel="1">
      <c r="A128" s="155"/>
      <c r="B128" s="143"/>
      <c r="C128" s="179" t="s">
        <v>54</v>
      </c>
      <c r="D128" s="146"/>
      <c r="E128" s="149">
        <v>139.1921</v>
      </c>
      <c r="F128" s="152"/>
      <c r="G128" s="152"/>
      <c r="H128" s="151"/>
      <c r="I128" s="157"/>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row>
    <row r="129" spans="1:60" ht="12.75" outlineLevel="1">
      <c r="A129" s="155"/>
      <c r="B129" s="222" t="s">
        <v>748</v>
      </c>
      <c r="C129" s="223"/>
      <c r="D129" s="224"/>
      <c r="E129" s="225"/>
      <c r="F129" s="226"/>
      <c r="G129" s="227"/>
      <c r="H129" s="151"/>
      <c r="I129" s="157"/>
      <c r="J129" s="139"/>
      <c r="K129" s="139">
        <v>1</v>
      </c>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row>
    <row r="130" spans="1:60" ht="12.75" outlineLevel="1">
      <c r="A130" s="155"/>
      <c r="B130" s="222" t="s">
        <v>732</v>
      </c>
      <c r="C130" s="223"/>
      <c r="D130" s="224"/>
      <c r="E130" s="225"/>
      <c r="F130" s="226"/>
      <c r="G130" s="227"/>
      <c r="H130" s="151"/>
      <c r="I130" s="157"/>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row>
    <row r="131" spans="1:60" ht="12.75" outlineLevel="1">
      <c r="A131" s="155">
        <v>25</v>
      </c>
      <c r="B131" s="143" t="s">
        <v>749</v>
      </c>
      <c r="C131" s="178" t="s">
        <v>750</v>
      </c>
      <c r="D131" s="145" t="s">
        <v>714</v>
      </c>
      <c r="E131" s="148">
        <v>7.1423</v>
      </c>
      <c r="F131" s="153"/>
      <c r="G131" s="152">
        <f>E131*F131</f>
        <v>0</v>
      </c>
      <c r="H131" s="151" t="s">
        <v>741</v>
      </c>
      <c r="I131" s="157" t="s">
        <v>486</v>
      </c>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v>21</v>
      </c>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row>
    <row r="132" spans="1:9" ht="12.75">
      <c r="A132" s="154" t="s">
        <v>476</v>
      </c>
      <c r="B132" s="142" t="s">
        <v>55</v>
      </c>
      <c r="C132" s="176" t="s">
        <v>56</v>
      </c>
      <c r="D132" s="144"/>
      <c r="E132" s="147"/>
      <c r="F132" s="214">
        <f>SUM(G133:G148)</f>
        <v>0</v>
      </c>
      <c r="G132" s="215"/>
      <c r="H132" s="150"/>
      <c r="I132" s="156"/>
    </row>
    <row r="133" spans="1:60" ht="12.75" outlineLevel="1">
      <c r="A133" s="155"/>
      <c r="B133" s="216" t="s">
        <v>57</v>
      </c>
      <c r="C133" s="217"/>
      <c r="D133" s="218"/>
      <c r="E133" s="219"/>
      <c r="F133" s="220"/>
      <c r="G133" s="221"/>
      <c r="H133" s="151"/>
      <c r="I133" s="157"/>
      <c r="J133" s="139"/>
      <c r="K133" s="139">
        <v>1</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row>
    <row r="134" spans="1:60" ht="12.75" outlineLevel="1">
      <c r="A134" s="155"/>
      <c r="B134" s="222" t="s">
        <v>58</v>
      </c>
      <c r="C134" s="223"/>
      <c r="D134" s="224"/>
      <c r="E134" s="225"/>
      <c r="F134" s="226"/>
      <c r="G134" s="227"/>
      <c r="H134" s="151"/>
      <c r="I134" s="157"/>
      <c r="J134" s="139"/>
      <c r="K134" s="139">
        <v>2</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row>
    <row r="135" spans="1:60" ht="22.5" outlineLevel="1">
      <c r="A135" s="155">
        <v>26</v>
      </c>
      <c r="B135" s="143" t="s">
        <v>59</v>
      </c>
      <c r="C135" s="178" t="s">
        <v>60</v>
      </c>
      <c r="D135" s="145" t="s">
        <v>61</v>
      </c>
      <c r="E135" s="148">
        <v>7</v>
      </c>
      <c r="F135" s="153"/>
      <c r="G135" s="152">
        <f>E135*F135</f>
        <v>0</v>
      </c>
      <c r="H135" s="151" t="s">
        <v>62</v>
      </c>
      <c r="I135" s="157" t="s">
        <v>486</v>
      </c>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v>21</v>
      </c>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row>
    <row r="136" spans="1:60" ht="12.75" outlineLevel="1">
      <c r="A136" s="155"/>
      <c r="B136" s="143"/>
      <c r="C136" s="179" t="s">
        <v>1029</v>
      </c>
      <c r="D136" s="146"/>
      <c r="E136" s="149">
        <v>7</v>
      </c>
      <c r="F136" s="152"/>
      <c r="G136" s="152"/>
      <c r="H136" s="151"/>
      <c r="I136" s="157"/>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row>
    <row r="137" spans="1:60" ht="12.75" outlineLevel="1">
      <c r="A137" s="155"/>
      <c r="B137" s="222" t="s">
        <v>57</v>
      </c>
      <c r="C137" s="223"/>
      <c r="D137" s="224"/>
      <c r="E137" s="225"/>
      <c r="F137" s="226"/>
      <c r="G137" s="227"/>
      <c r="H137" s="151"/>
      <c r="I137" s="157"/>
      <c r="J137" s="139"/>
      <c r="K137" s="139">
        <v>1</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row>
    <row r="138" spans="1:60" ht="12.75" outlineLevel="1">
      <c r="A138" s="155">
        <v>27</v>
      </c>
      <c r="B138" s="143" t="s">
        <v>63</v>
      </c>
      <c r="C138" s="178" t="s">
        <v>64</v>
      </c>
      <c r="D138" s="145" t="s">
        <v>61</v>
      </c>
      <c r="E138" s="148">
        <v>7</v>
      </c>
      <c r="F138" s="153"/>
      <c r="G138" s="152">
        <f>E138*F138</f>
        <v>0</v>
      </c>
      <c r="H138" s="151" t="s">
        <v>62</v>
      </c>
      <c r="I138" s="157" t="s">
        <v>561</v>
      </c>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v>21</v>
      </c>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row>
    <row r="139" spans="1:60" ht="12.75" outlineLevel="1">
      <c r="A139" s="155"/>
      <c r="B139" s="143"/>
      <c r="C139" s="179" t="s">
        <v>1029</v>
      </c>
      <c r="D139" s="146"/>
      <c r="E139" s="149">
        <v>7</v>
      </c>
      <c r="F139" s="152"/>
      <c r="G139" s="152"/>
      <c r="H139" s="151"/>
      <c r="I139" s="157"/>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row>
    <row r="140" spans="1:60" ht="12.75" outlineLevel="1">
      <c r="A140" s="155">
        <v>28</v>
      </c>
      <c r="B140" s="143" t="s">
        <v>65</v>
      </c>
      <c r="C140" s="178" t="s">
        <v>66</v>
      </c>
      <c r="D140" s="145" t="s">
        <v>779</v>
      </c>
      <c r="E140" s="148">
        <v>7</v>
      </c>
      <c r="F140" s="153"/>
      <c r="G140" s="152">
        <f>E140*F140</f>
        <v>0</v>
      </c>
      <c r="H140" s="151"/>
      <c r="I140" s="157" t="s">
        <v>561</v>
      </c>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v>21</v>
      </c>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row>
    <row r="141" spans="1:60" ht="12.75" outlineLevel="1">
      <c r="A141" s="155"/>
      <c r="B141" s="143"/>
      <c r="C141" s="228" t="s">
        <v>975</v>
      </c>
      <c r="D141" s="229"/>
      <c r="E141" s="230"/>
      <c r="F141" s="231"/>
      <c r="G141" s="232"/>
      <c r="H141" s="151"/>
      <c r="I141" s="157"/>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40" t="str">
        <f>C141</f>
        <v>Položka obsahuje:</v>
      </c>
      <c r="BB141" s="139"/>
      <c r="BC141" s="139"/>
      <c r="BD141" s="139"/>
      <c r="BE141" s="139"/>
      <c r="BF141" s="139"/>
      <c r="BG141" s="139"/>
      <c r="BH141" s="139"/>
    </row>
    <row r="142" spans="1:60" ht="12.75" outlineLevel="1">
      <c r="A142" s="155"/>
      <c r="B142" s="143"/>
      <c r="C142" s="228" t="s">
        <v>67</v>
      </c>
      <c r="D142" s="229"/>
      <c r="E142" s="230"/>
      <c r="F142" s="231"/>
      <c r="G142" s="232"/>
      <c r="H142" s="151"/>
      <c r="I142" s="157"/>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40" t="str">
        <f>C142</f>
        <v>- demontáž stávajícího vtoku včetně ekologické likvidace suti</v>
      </c>
      <c r="BB142" s="139"/>
      <c r="BC142" s="139"/>
      <c r="BD142" s="139"/>
      <c r="BE142" s="139"/>
      <c r="BF142" s="139"/>
      <c r="BG142" s="139"/>
      <c r="BH142" s="139"/>
    </row>
    <row r="143" spans="1:60" ht="12.75" outlineLevel="1">
      <c r="A143" s="155"/>
      <c r="B143" s="143"/>
      <c r="C143" s="228" t="s">
        <v>68</v>
      </c>
      <c r="D143" s="229"/>
      <c r="E143" s="230"/>
      <c r="F143" s="231"/>
      <c r="G143" s="232"/>
      <c r="H143" s="151"/>
      <c r="I143" s="157"/>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40" t="str">
        <f>C143</f>
        <v>- rozměrová úprava okolí vtoku pro montáž vtoku</v>
      </c>
      <c r="BB143" s="139"/>
      <c r="BC143" s="139"/>
      <c r="BD143" s="139"/>
      <c r="BE143" s="139"/>
      <c r="BF143" s="139"/>
      <c r="BG143" s="139"/>
      <c r="BH143" s="139"/>
    </row>
    <row r="144" spans="1:60" ht="12.75" outlineLevel="1">
      <c r="A144" s="155"/>
      <c r="B144" s="143"/>
      <c r="C144" s="228" t="s">
        <v>69</v>
      </c>
      <c r="D144" s="229"/>
      <c r="E144" s="230"/>
      <c r="F144" s="231"/>
      <c r="G144" s="232"/>
      <c r="H144" s="151"/>
      <c r="I144" s="157"/>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40" t="str">
        <f>C144</f>
        <v>- dodávku a montáž přechodové tvarovky mezi vtokem a stávajícím potrubím</v>
      </c>
      <c r="BB144" s="139"/>
      <c r="BC144" s="139"/>
      <c r="BD144" s="139"/>
      <c r="BE144" s="139"/>
      <c r="BF144" s="139"/>
      <c r="BG144" s="139"/>
      <c r="BH144" s="139"/>
    </row>
    <row r="145" spans="1:60" ht="12.75" outlineLevel="1">
      <c r="A145" s="155"/>
      <c r="B145" s="143"/>
      <c r="C145" s="228" t="s">
        <v>70</v>
      </c>
      <c r="D145" s="229"/>
      <c r="E145" s="230"/>
      <c r="F145" s="231"/>
      <c r="G145" s="232"/>
      <c r="H145" s="151"/>
      <c r="I145" s="157"/>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40" t="str">
        <f>C145</f>
        <v>- dotěsnění PUR pěnou včetně dodávky pěny</v>
      </c>
      <c r="BB145" s="139"/>
      <c r="BC145" s="139"/>
      <c r="BD145" s="139"/>
      <c r="BE145" s="139"/>
      <c r="BF145" s="139"/>
      <c r="BG145" s="139"/>
      <c r="BH145" s="139"/>
    </row>
    <row r="146" spans="1:60" ht="12.75" outlineLevel="1">
      <c r="A146" s="155"/>
      <c r="B146" s="222" t="s">
        <v>71</v>
      </c>
      <c r="C146" s="223"/>
      <c r="D146" s="224"/>
      <c r="E146" s="225"/>
      <c r="F146" s="226"/>
      <c r="G146" s="227"/>
      <c r="H146" s="151"/>
      <c r="I146" s="157"/>
      <c r="J146" s="139"/>
      <c r="K146" s="139">
        <v>1</v>
      </c>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row>
    <row r="147" spans="1:60" ht="12.75" outlineLevel="1">
      <c r="A147" s="155"/>
      <c r="B147" s="222" t="s">
        <v>72</v>
      </c>
      <c r="C147" s="223"/>
      <c r="D147" s="224"/>
      <c r="E147" s="225"/>
      <c r="F147" s="226"/>
      <c r="G147" s="227"/>
      <c r="H147" s="151"/>
      <c r="I147" s="157"/>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row>
    <row r="148" spans="1:60" ht="12.75" outlineLevel="1">
      <c r="A148" s="155">
        <v>29</v>
      </c>
      <c r="B148" s="143" t="s">
        <v>73</v>
      </c>
      <c r="C148" s="178" t="s">
        <v>750</v>
      </c>
      <c r="D148" s="145" t="s">
        <v>714</v>
      </c>
      <c r="E148" s="148">
        <v>0.02779</v>
      </c>
      <c r="F148" s="153"/>
      <c r="G148" s="152">
        <f>E148*F148</f>
        <v>0</v>
      </c>
      <c r="H148" s="151" t="s">
        <v>62</v>
      </c>
      <c r="I148" s="157" t="s">
        <v>486</v>
      </c>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v>21</v>
      </c>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row>
    <row r="149" spans="1:9" ht="12.75">
      <c r="A149" s="154" t="s">
        <v>476</v>
      </c>
      <c r="B149" s="142" t="s">
        <v>918</v>
      </c>
      <c r="C149" s="176" t="s">
        <v>919</v>
      </c>
      <c r="D149" s="144"/>
      <c r="E149" s="147"/>
      <c r="F149" s="214">
        <f>SUM(G150:G168)</f>
        <v>0</v>
      </c>
      <c r="G149" s="215"/>
      <c r="H149" s="150"/>
      <c r="I149" s="156"/>
    </row>
    <row r="150" spans="1:60" ht="12.75" outlineLevel="1">
      <c r="A150" s="155"/>
      <c r="B150" s="216" t="s">
        <v>74</v>
      </c>
      <c r="C150" s="217"/>
      <c r="D150" s="218"/>
      <c r="E150" s="219"/>
      <c r="F150" s="220"/>
      <c r="G150" s="221"/>
      <c r="H150" s="151"/>
      <c r="I150" s="157"/>
      <c r="J150" s="139"/>
      <c r="K150" s="139">
        <v>1</v>
      </c>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row>
    <row r="151" spans="1:60" ht="12.75" outlineLevel="1">
      <c r="A151" s="155"/>
      <c r="B151" s="222" t="s">
        <v>75</v>
      </c>
      <c r="C151" s="223"/>
      <c r="D151" s="224"/>
      <c r="E151" s="225"/>
      <c r="F151" s="226"/>
      <c r="G151" s="227"/>
      <c r="H151" s="151"/>
      <c r="I151" s="157"/>
      <c r="J151" s="139"/>
      <c r="K151" s="139">
        <v>2</v>
      </c>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row>
    <row r="152" spans="1:60" ht="12.75" outlineLevel="1">
      <c r="A152" s="155"/>
      <c r="B152" s="222" t="s">
        <v>76</v>
      </c>
      <c r="C152" s="223"/>
      <c r="D152" s="224"/>
      <c r="E152" s="225"/>
      <c r="F152" s="226"/>
      <c r="G152" s="227"/>
      <c r="H152" s="151"/>
      <c r="I152" s="157"/>
      <c r="J152" s="139"/>
      <c r="K152" s="139">
        <v>3</v>
      </c>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row>
    <row r="153" spans="1:60" ht="22.5" outlineLevel="1">
      <c r="A153" s="155">
        <v>30</v>
      </c>
      <c r="B153" s="143" t="s">
        <v>77</v>
      </c>
      <c r="C153" s="178" t="s">
        <v>78</v>
      </c>
      <c r="D153" s="145" t="s">
        <v>484</v>
      </c>
      <c r="E153" s="148">
        <v>79.2864</v>
      </c>
      <c r="F153" s="153"/>
      <c r="G153" s="152">
        <f>E153*F153</f>
        <v>0</v>
      </c>
      <c r="H153" s="151" t="s">
        <v>924</v>
      </c>
      <c r="I153" s="157" t="s">
        <v>486</v>
      </c>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v>21</v>
      </c>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row>
    <row r="154" spans="1:60" ht="12.75" outlineLevel="1">
      <c r="A154" s="155"/>
      <c r="B154" s="143"/>
      <c r="C154" s="179" t="s">
        <v>1015</v>
      </c>
      <c r="D154" s="146"/>
      <c r="E154" s="149">
        <v>79.2864</v>
      </c>
      <c r="F154" s="152"/>
      <c r="G154" s="152"/>
      <c r="H154" s="151"/>
      <c r="I154" s="157"/>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row>
    <row r="155" spans="1:60" ht="12.75" outlineLevel="1">
      <c r="A155" s="155"/>
      <c r="B155" s="222" t="s">
        <v>79</v>
      </c>
      <c r="C155" s="223"/>
      <c r="D155" s="224"/>
      <c r="E155" s="225"/>
      <c r="F155" s="226"/>
      <c r="G155" s="227"/>
      <c r="H155" s="151"/>
      <c r="I155" s="157"/>
      <c r="J155" s="139"/>
      <c r="K155" s="139">
        <v>1</v>
      </c>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row>
    <row r="156" spans="1:60" ht="22.5" outlineLevel="1">
      <c r="A156" s="155">
        <v>31</v>
      </c>
      <c r="B156" s="143" t="s">
        <v>80</v>
      </c>
      <c r="C156" s="178" t="s">
        <v>81</v>
      </c>
      <c r="D156" s="145" t="s">
        <v>484</v>
      </c>
      <c r="E156" s="148">
        <v>96.877</v>
      </c>
      <c r="F156" s="153"/>
      <c r="G156" s="152">
        <f>E156*F156</f>
        <v>0</v>
      </c>
      <c r="H156" s="151" t="s">
        <v>924</v>
      </c>
      <c r="I156" s="157" t="s">
        <v>486</v>
      </c>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v>21</v>
      </c>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row>
    <row r="157" spans="1:60" ht="12.75" outlineLevel="1">
      <c r="A157" s="155"/>
      <c r="B157" s="143"/>
      <c r="C157" s="179" t="s">
        <v>82</v>
      </c>
      <c r="D157" s="146"/>
      <c r="E157" s="149">
        <v>96.877</v>
      </c>
      <c r="F157" s="152"/>
      <c r="G157" s="152"/>
      <c r="H157" s="151"/>
      <c r="I157" s="157"/>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row>
    <row r="158" spans="1:60" ht="22.5" outlineLevel="1">
      <c r="A158" s="155">
        <v>32</v>
      </c>
      <c r="B158" s="143" t="s">
        <v>83</v>
      </c>
      <c r="C158" s="178" t="s">
        <v>84</v>
      </c>
      <c r="D158" s="145" t="s">
        <v>484</v>
      </c>
      <c r="E158" s="148">
        <v>96.877</v>
      </c>
      <c r="F158" s="153"/>
      <c r="G158" s="152">
        <f>E158*F158</f>
        <v>0</v>
      </c>
      <c r="H158" s="151" t="s">
        <v>924</v>
      </c>
      <c r="I158" s="157" t="s">
        <v>486</v>
      </c>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v>21</v>
      </c>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row>
    <row r="159" spans="1:60" ht="12.75" outlineLevel="1">
      <c r="A159" s="155"/>
      <c r="B159" s="143"/>
      <c r="C159" s="179" t="s">
        <v>82</v>
      </c>
      <c r="D159" s="146"/>
      <c r="E159" s="149">
        <v>96.877</v>
      </c>
      <c r="F159" s="152"/>
      <c r="G159" s="152"/>
      <c r="H159" s="151"/>
      <c r="I159" s="157"/>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row>
    <row r="160" spans="1:60" ht="22.5" outlineLevel="1">
      <c r="A160" s="155">
        <v>33</v>
      </c>
      <c r="B160" s="143" t="s">
        <v>85</v>
      </c>
      <c r="C160" s="178" t="s">
        <v>86</v>
      </c>
      <c r="D160" s="145" t="s">
        <v>61</v>
      </c>
      <c r="E160" s="148">
        <v>1102</v>
      </c>
      <c r="F160" s="153"/>
      <c r="G160" s="152">
        <f>E160*F160</f>
        <v>0</v>
      </c>
      <c r="H160" s="151" t="s">
        <v>557</v>
      </c>
      <c r="I160" s="157" t="s">
        <v>486</v>
      </c>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v>21</v>
      </c>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row>
    <row r="161" spans="1:60" ht="12.75" outlineLevel="1">
      <c r="A161" s="155"/>
      <c r="B161" s="143"/>
      <c r="C161" s="179" t="s">
        <v>87</v>
      </c>
      <c r="D161" s="146"/>
      <c r="E161" s="149">
        <v>1102</v>
      </c>
      <c r="F161" s="152"/>
      <c r="G161" s="152"/>
      <c r="H161" s="151"/>
      <c r="I161" s="157"/>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row>
    <row r="162" spans="1:60" ht="22.5" outlineLevel="1">
      <c r="A162" s="155">
        <v>34</v>
      </c>
      <c r="B162" s="143" t="s">
        <v>88</v>
      </c>
      <c r="C162" s="178" t="s">
        <v>89</v>
      </c>
      <c r="D162" s="145" t="s">
        <v>61</v>
      </c>
      <c r="E162" s="148">
        <v>1102</v>
      </c>
      <c r="F162" s="153"/>
      <c r="G162" s="152">
        <f>E162*F162</f>
        <v>0</v>
      </c>
      <c r="H162" s="151" t="s">
        <v>557</v>
      </c>
      <c r="I162" s="157" t="s">
        <v>486</v>
      </c>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v>21</v>
      </c>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row>
    <row r="163" spans="1:60" ht="12.75" outlineLevel="1">
      <c r="A163" s="155"/>
      <c r="B163" s="143"/>
      <c r="C163" s="179" t="s">
        <v>87</v>
      </c>
      <c r="D163" s="146"/>
      <c r="E163" s="149">
        <v>1102</v>
      </c>
      <c r="F163" s="152"/>
      <c r="G163" s="152"/>
      <c r="H163" s="151"/>
      <c r="I163" s="157"/>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row>
    <row r="164" spans="1:60" ht="12.75" outlineLevel="1">
      <c r="A164" s="155">
        <v>35</v>
      </c>
      <c r="B164" s="143" t="s">
        <v>90</v>
      </c>
      <c r="C164" s="178" t="s">
        <v>91</v>
      </c>
      <c r="D164" s="145" t="s">
        <v>484</v>
      </c>
      <c r="E164" s="148">
        <v>87.21504</v>
      </c>
      <c r="F164" s="153"/>
      <c r="G164" s="152">
        <f>E164*F164</f>
        <v>0</v>
      </c>
      <c r="H164" s="151" t="s">
        <v>557</v>
      </c>
      <c r="I164" s="157" t="s">
        <v>486</v>
      </c>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v>21</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row>
    <row r="165" spans="1:60" ht="12.75" outlineLevel="1">
      <c r="A165" s="155"/>
      <c r="B165" s="143"/>
      <c r="C165" s="179" t="s">
        <v>92</v>
      </c>
      <c r="D165" s="146"/>
      <c r="E165" s="149">
        <v>87.215</v>
      </c>
      <c r="F165" s="152"/>
      <c r="G165" s="152"/>
      <c r="H165" s="151"/>
      <c r="I165" s="157"/>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row>
    <row r="166" spans="1:60" ht="12.75" outlineLevel="1">
      <c r="A166" s="155"/>
      <c r="B166" s="222" t="s">
        <v>946</v>
      </c>
      <c r="C166" s="223"/>
      <c r="D166" s="224"/>
      <c r="E166" s="225"/>
      <c r="F166" s="226"/>
      <c r="G166" s="227"/>
      <c r="H166" s="151"/>
      <c r="I166" s="157"/>
      <c r="J166" s="139"/>
      <c r="K166" s="139">
        <v>1</v>
      </c>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row>
    <row r="167" spans="1:60" ht="12.75" outlineLevel="1">
      <c r="A167" s="155"/>
      <c r="B167" s="222" t="s">
        <v>773</v>
      </c>
      <c r="C167" s="223"/>
      <c r="D167" s="224"/>
      <c r="E167" s="225"/>
      <c r="F167" s="226"/>
      <c r="G167" s="227"/>
      <c r="H167" s="151"/>
      <c r="I167" s="157"/>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row>
    <row r="168" spans="1:60" ht="12.75" outlineLevel="1">
      <c r="A168" s="155">
        <v>36</v>
      </c>
      <c r="B168" s="143" t="s">
        <v>947</v>
      </c>
      <c r="C168" s="178" t="s">
        <v>808</v>
      </c>
      <c r="D168" s="145" t="s">
        <v>714</v>
      </c>
      <c r="E168" s="148">
        <v>0.95064</v>
      </c>
      <c r="F168" s="153"/>
      <c r="G168" s="152">
        <f>E168*F168</f>
        <v>0</v>
      </c>
      <c r="H168" s="151" t="s">
        <v>924</v>
      </c>
      <c r="I168" s="157" t="s">
        <v>486</v>
      </c>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v>21</v>
      </c>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row>
    <row r="169" spans="1:9" ht="12.75">
      <c r="A169" s="154" t="s">
        <v>476</v>
      </c>
      <c r="B169" s="142" t="s">
        <v>751</v>
      </c>
      <c r="C169" s="176" t="s">
        <v>752</v>
      </c>
      <c r="D169" s="144"/>
      <c r="E169" s="147"/>
      <c r="F169" s="214">
        <f>SUM(G170:G202)</f>
        <v>0</v>
      </c>
      <c r="G169" s="215"/>
      <c r="H169" s="150"/>
      <c r="I169" s="156"/>
    </row>
    <row r="170" spans="1:60" ht="12.75" outlineLevel="1">
      <c r="A170" s="155"/>
      <c r="B170" s="216" t="s">
        <v>93</v>
      </c>
      <c r="C170" s="217"/>
      <c r="D170" s="218"/>
      <c r="E170" s="219"/>
      <c r="F170" s="220"/>
      <c r="G170" s="221"/>
      <c r="H170" s="151"/>
      <c r="I170" s="157"/>
      <c r="J170" s="139"/>
      <c r="K170" s="139">
        <v>1</v>
      </c>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row>
    <row r="171" spans="1:60" ht="12.75" outlineLevel="1">
      <c r="A171" s="155"/>
      <c r="B171" s="222" t="s">
        <v>94</v>
      </c>
      <c r="C171" s="223"/>
      <c r="D171" s="224"/>
      <c r="E171" s="225"/>
      <c r="F171" s="226"/>
      <c r="G171" s="227"/>
      <c r="H171" s="151"/>
      <c r="I171" s="157"/>
      <c r="J171" s="139"/>
      <c r="K171" s="139">
        <v>2</v>
      </c>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row>
    <row r="172" spans="1:60" ht="12.75" outlineLevel="1">
      <c r="A172" s="155"/>
      <c r="B172" s="222" t="s">
        <v>95</v>
      </c>
      <c r="C172" s="223"/>
      <c r="D172" s="224"/>
      <c r="E172" s="225"/>
      <c r="F172" s="226"/>
      <c r="G172" s="227"/>
      <c r="H172" s="151"/>
      <c r="I172" s="157"/>
      <c r="J172" s="139"/>
      <c r="K172" s="139">
        <v>3</v>
      </c>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row>
    <row r="173" spans="1:60" ht="12.75" outlineLevel="1">
      <c r="A173" s="155">
        <v>37</v>
      </c>
      <c r="B173" s="143" t="s">
        <v>96</v>
      </c>
      <c r="C173" s="178" t="s">
        <v>97</v>
      </c>
      <c r="D173" s="145" t="s">
        <v>552</v>
      </c>
      <c r="E173" s="148">
        <v>37.7</v>
      </c>
      <c r="F173" s="153"/>
      <c r="G173" s="152">
        <f>E173*F173</f>
        <v>0</v>
      </c>
      <c r="H173" s="151" t="s">
        <v>757</v>
      </c>
      <c r="I173" s="157" t="s">
        <v>486</v>
      </c>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v>21</v>
      </c>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row>
    <row r="174" spans="1:60" ht="12.75" outlineLevel="1">
      <c r="A174" s="155"/>
      <c r="B174" s="143"/>
      <c r="C174" s="228" t="s">
        <v>98</v>
      </c>
      <c r="D174" s="229"/>
      <c r="E174" s="230"/>
      <c r="F174" s="231"/>
      <c r="G174" s="232"/>
      <c r="H174" s="151"/>
      <c r="I174" s="157"/>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40" t="str">
        <f>C174</f>
        <v>vč. spojovacích prostředků.</v>
      </c>
      <c r="BB174" s="139"/>
      <c r="BC174" s="139"/>
      <c r="BD174" s="139"/>
      <c r="BE174" s="139"/>
      <c r="BF174" s="139"/>
      <c r="BG174" s="139"/>
      <c r="BH174" s="139"/>
    </row>
    <row r="175" spans="1:60" ht="12.75" outlineLevel="1">
      <c r="A175" s="155"/>
      <c r="B175" s="143"/>
      <c r="C175" s="179" t="s">
        <v>99</v>
      </c>
      <c r="D175" s="146"/>
      <c r="E175" s="149">
        <v>35.3</v>
      </c>
      <c r="F175" s="152"/>
      <c r="G175" s="152"/>
      <c r="H175" s="151"/>
      <c r="I175" s="157"/>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row>
    <row r="176" spans="1:60" ht="12.75" outlineLevel="1">
      <c r="A176" s="155"/>
      <c r="B176" s="143"/>
      <c r="C176" s="179" t="s">
        <v>100</v>
      </c>
      <c r="D176" s="146"/>
      <c r="E176" s="149">
        <v>2.4</v>
      </c>
      <c r="F176" s="152"/>
      <c r="G176" s="152"/>
      <c r="H176" s="151"/>
      <c r="I176" s="157"/>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row>
    <row r="177" spans="1:60" ht="12.75" outlineLevel="1">
      <c r="A177" s="155">
        <v>38</v>
      </c>
      <c r="B177" s="143" t="s">
        <v>101</v>
      </c>
      <c r="C177" s="178" t="s">
        <v>102</v>
      </c>
      <c r="D177" s="145" t="s">
        <v>61</v>
      </c>
      <c r="E177" s="148">
        <v>6</v>
      </c>
      <c r="F177" s="153"/>
      <c r="G177" s="152">
        <f>E177*F177</f>
        <v>0</v>
      </c>
      <c r="H177" s="151" t="s">
        <v>757</v>
      </c>
      <c r="I177" s="157" t="s">
        <v>486</v>
      </c>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v>21</v>
      </c>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row>
    <row r="178" spans="1:60" ht="12.75" outlineLevel="1">
      <c r="A178" s="155"/>
      <c r="B178" s="143"/>
      <c r="C178" s="228" t="s">
        <v>98</v>
      </c>
      <c r="D178" s="229"/>
      <c r="E178" s="230"/>
      <c r="F178" s="231"/>
      <c r="G178" s="232"/>
      <c r="H178" s="151"/>
      <c r="I178" s="157"/>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40" t="str">
        <f>C178</f>
        <v>vč. spojovacích prostředků.</v>
      </c>
      <c r="BB178" s="139"/>
      <c r="BC178" s="139"/>
      <c r="BD178" s="139"/>
      <c r="BE178" s="139"/>
      <c r="BF178" s="139"/>
      <c r="BG178" s="139"/>
      <c r="BH178" s="139"/>
    </row>
    <row r="179" spans="1:60" ht="12.75" outlineLevel="1">
      <c r="A179" s="155"/>
      <c r="B179" s="143"/>
      <c r="C179" s="179" t="s">
        <v>103</v>
      </c>
      <c r="D179" s="146"/>
      <c r="E179" s="149">
        <v>6</v>
      </c>
      <c r="F179" s="152"/>
      <c r="G179" s="152"/>
      <c r="H179" s="151"/>
      <c r="I179" s="157"/>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row>
    <row r="180" spans="1:60" ht="12.75" outlineLevel="1">
      <c r="A180" s="155"/>
      <c r="B180" s="222" t="s">
        <v>104</v>
      </c>
      <c r="C180" s="223"/>
      <c r="D180" s="224"/>
      <c r="E180" s="225"/>
      <c r="F180" s="226"/>
      <c r="G180" s="227"/>
      <c r="H180" s="151"/>
      <c r="I180" s="157"/>
      <c r="J180" s="139"/>
      <c r="K180" s="139">
        <v>1</v>
      </c>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row>
    <row r="181" spans="1:60" ht="12.75" outlineLevel="1">
      <c r="A181" s="155">
        <v>39</v>
      </c>
      <c r="B181" s="143" t="s">
        <v>105</v>
      </c>
      <c r="C181" s="178" t="s">
        <v>106</v>
      </c>
      <c r="D181" s="145" t="s">
        <v>552</v>
      </c>
      <c r="E181" s="148">
        <v>222.64</v>
      </c>
      <c r="F181" s="153"/>
      <c r="G181" s="152">
        <f>E181*F181</f>
        <v>0</v>
      </c>
      <c r="H181" s="151" t="s">
        <v>757</v>
      </c>
      <c r="I181" s="157" t="s">
        <v>486</v>
      </c>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v>21</v>
      </c>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row>
    <row r="182" spans="1:60" ht="12.75" outlineLevel="1">
      <c r="A182" s="155"/>
      <c r="B182" s="143"/>
      <c r="C182" s="179" t="s">
        <v>107</v>
      </c>
      <c r="D182" s="146"/>
      <c r="E182" s="149">
        <v>220.24</v>
      </c>
      <c r="F182" s="152"/>
      <c r="G182" s="152"/>
      <c r="H182" s="151"/>
      <c r="I182" s="157"/>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row>
    <row r="183" spans="1:60" ht="12.75" outlineLevel="1">
      <c r="A183" s="155"/>
      <c r="B183" s="143"/>
      <c r="C183" s="179" t="s">
        <v>1039</v>
      </c>
      <c r="D183" s="146"/>
      <c r="E183" s="149">
        <v>2.4</v>
      </c>
      <c r="F183" s="152"/>
      <c r="G183" s="152"/>
      <c r="H183" s="151"/>
      <c r="I183" s="157"/>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row>
    <row r="184" spans="1:60" ht="12.75" outlineLevel="1">
      <c r="A184" s="155"/>
      <c r="B184" s="222" t="s">
        <v>108</v>
      </c>
      <c r="C184" s="223"/>
      <c r="D184" s="224"/>
      <c r="E184" s="225"/>
      <c r="F184" s="226"/>
      <c r="G184" s="227"/>
      <c r="H184" s="151"/>
      <c r="I184" s="157"/>
      <c r="J184" s="139"/>
      <c r="K184" s="139">
        <v>1</v>
      </c>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row>
    <row r="185" spans="1:60" ht="12.75" outlineLevel="1">
      <c r="A185" s="155">
        <v>40</v>
      </c>
      <c r="B185" s="143" t="s">
        <v>109</v>
      </c>
      <c r="C185" s="178" t="s">
        <v>110</v>
      </c>
      <c r="D185" s="145" t="s">
        <v>552</v>
      </c>
      <c r="E185" s="148">
        <v>35.3</v>
      </c>
      <c r="F185" s="153"/>
      <c r="G185" s="152">
        <f>E185*F185</f>
        <v>0</v>
      </c>
      <c r="H185" s="151" t="s">
        <v>757</v>
      </c>
      <c r="I185" s="157" t="s">
        <v>561</v>
      </c>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v>21</v>
      </c>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row>
    <row r="186" spans="1:60" ht="12.75" outlineLevel="1">
      <c r="A186" s="155"/>
      <c r="B186" s="143"/>
      <c r="C186" s="179" t="s">
        <v>111</v>
      </c>
      <c r="D186" s="146"/>
      <c r="E186" s="149">
        <v>35.3</v>
      </c>
      <c r="F186" s="152"/>
      <c r="G186" s="152"/>
      <c r="H186" s="151"/>
      <c r="I186" s="157"/>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row>
    <row r="187" spans="1:60" ht="12.75" outlineLevel="1">
      <c r="A187" s="155"/>
      <c r="B187" s="222" t="s">
        <v>112</v>
      </c>
      <c r="C187" s="223"/>
      <c r="D187" s="224"/>
      <c r="E187" s="225"/>
      <c r="F187" s="226"/>
      <c r="G187" s="227"/>
      <c r="H187" s="151"/>
      <c r="I187" s="157"/>
      <c r="J187" s="139"/>
      <c r="K187" s="139">
        <v>1</v>
      </c>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row>
    <row r="188" spans="1:60" ht="12.75" outlineLevel="1">
      <c r="A188" s="155">
        <v>41</v>
      </c>
      <c r="B188" s="143" t="s">
        <v>113</v>
      </c>
      <c r="C188" s="178" t="s">
        <v>114</v>
      </c>
      <c r="D188" s="145" t="s">
        <v>552</v>
      </c>
      <c r="E188" s="148">
        <v>21.28</v>
      </c>
      <c r="F188" s="153"/>
      <c r="G188" s="152">
        <f>E188*F188</f>
        <v>0</v>
      </c>
      <c r="H188" s="151" t="s">
        <v>757</v>
      </c>
      <c r="I188" s="157" t="s">
        <v>561</v>
      </c>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v>21</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row>
    <row r="189" spans="1:60" ht="12.75" outlineLevel="1">
      <c r="A189" s="155"/>
      <c r="B189" s="143"/>
      <c r="C189" s="179" t="s">
        <v>1038</v>
      </c>
      <c r="D189" s="146"/>
      <c r="E189" s="149">
        <v>21.28</v>
      </c>
      <c r="F189" s="152"/>
      <c r="G189" s="152"/>
      <c r="H189" s="151"/>
      <c r="I189" s="157"/>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row>
    <row r="190" spans="1:60" ht="12.75" outlineLevel="1">
      <c r="A190" s="155"/>
      <c r="B190" s="222" t="s">
        <v>115</v>
      </c>
      <c r="C190" s="223"/>
      <c r="D190" s="224"/>
      <c r="E190" s="225"/>
      <c r="F190" s="226"/>
      <c r="G190" s="227"/>
      <c r="H190" s="151"/>
      <c r="I190" s="157"/>
      <c r="J190" s="139"/>
      <c r="K190" s="139">
        <v>1</v>
      </c>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row>
    <row r="191" spans="1:60" ht="12.75" outlineLevel="1">
      <c r="A191" s="155">
        <v>42</v>
      </c>
      <c r="B191" s="143" t="s">
        <v>116</v>
      </c>
      <c r="C191" s="178" t="s">
        <v>117</v>
      </c>
      <c r="D191" s="145" t="s">
        <v>552</v>
      </c>
      <c r="E191" s="148">
        <v>232.5</v>
      </c>
      <c r="F191" s="153"/>
      <c r="G191" s="152">
        <f>E191*F191</f>
        <v>0</v>
      </c>
      <c r="H191" s="151" t="s">
        <v>757</v>
      </c>
      <c r="I191" s="157" t="s">
        <v>561</v>
      </c>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v>21</v>
      </c>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row>
    <row r="192" spans="1:60" ht="12.75" outlineLevel="1">
      <c r="A192" s="155"/>
      <c r="B192" s="143"/>
      <c r="C192" s="228" t="s">
        <v>118</v>
      </c>
      <c r="D192" s="229"/>
      <c r="E192" s="230"/>
      <c r="F192" s="231"/>
      <c r="G192" s="232"/>
      <c r="H192" s="151"/>
      <c r="I192" s="157"/>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40" t="str">
        <f>C192</f>
        <v>výroba + montáž, včetně rohů, r.š. 270 mm, plech bude z výroby lakován.</v>
      </c>
      <c r="BB192" s="139"/>
      <c r="BC192" s="139"/>
      <c r="BD192" s="139"/>
      <c r="BE192" s="139"/>
      <c r="BF192" s="139"/>
      <c r="BG192" s="139"/>
      <c r="BH192" s="139"/>
    </row>
    <row r="193" spans="1:60" ht="12.75" outlineLevel="1">
      <c r="A193" s="155"/>
      <c r="B193" s="143"/>
      <c r="C193" s="179" t="s">
        <v>119</v>
      </c>
      <c r="D193" s="146"/>
      <c r="E193" s="149">
        <v>232.5</v>
      </c>
      <c r="F193" s="152"/>
      <c r="G193" s="152"/>
      <c r="H193" s="151"/>
      <c r="I193" s="157"/>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row>
    <row r="194" spans="1:60" ht="12.75" outlineLevel="1">
      <c r="A194" s="155">
        <v>43</v>
      </c>
      <c r="B194" s="143" t="s">
        <v>120</v>
      </c>
      <c r="C194" s="178" t="s">
        <v>121</v>
      </c>
      <c r="D194" s="145" t="s">
        <v>655</v>
      </c>
      <c r="E194" s="148">
        <v>35.3</v>
      </c>
      <c r="F194" s="153"/>
      <c r="G194" s="152">
        <f>E194*F194</f>
        <v>0</v>
      </c>
      <c r="H194" s="151"/>
      <c r="I194" s="157" t="s">
        <v>561</v>
      </c>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v>21</v>
      </c>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row>
    <row r="195" spans="1:60" ht="12.75" outlineLevel="1">
      <c r="A195" s="155"/>
      <c r="B195" s="143"/>
      <c r="C195" s="228" t="s">
        <v>122</v>
      </c>
      <c r="D195" s="229"/>
      <c r="E195" s="230"/>
      <c r="F195" s="231"/>
      <c r="G195" s="232"/>
      <c r="H195" s="151"/>
      <c r="I195" s="157"/>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40" t="str">
        <f>C195</f>
        <v>plech bude z výroby lakován</v>
      </c>
      <c r="BB195" s="139"/>
      <c r="BC195" s="139"/>
      <c r="BD195" s="139"/>
      <c r="BE195" s="139"/>
      <c r="BF195" s="139"/>
      <c r="BG195" s="139"/>
      <c r="BH195" s="139"/>
    </row>
    <row r="196" spans="1:60" ht="12.75" outlineLevel="1">
      <c r="A196" s="155"/>
      <c r="B196" s="143"/>
      <c r="C196" s="179" t="s">
        <v>99</v>
      </c>
      <c r="D196" s="146"/>
      <c r="E196" s="149">
        <v>35.3</v>
      </c>
      <c r="F196" s="152"/>
      <c r="G196" s="152"/>
      <c r="H196" s="151"/>
      <c r="I196" s="157"/>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row>
    <row r="197" spans="1:60" ht="12.75" outlineLevel="1">
      <c r="A197" s="155">
        <v>44</v>
      </c>
      <c r="B197" s="143" t="s">
        <v>123</v>
      </c>
      <c r="C197" s="178" t="s">
        <v>124</v>
      </c>
      <c r="D197" s="145" t="s">
        <v>655</v>
      </c>
      <c r="E197" s="148">
        <v>2.4</v>
      </c>
      <c r="F197" s="153"/>
      <c r="G197" s="152">
        <f>E197*F197</f>
        <v>0</v>
      </c>
      <c r="H197" s="151"/>
      <c r="I197" s="157" t="s">
        <v>561</v>
      </c>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v>21</v>
      </c>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row>
    <row r="198" spans="1:60" ht="12.75" outlineLevel="1">
      <c r="A198" s="155"/>
      <c r="B198" s="143"/>
      <c r="C198" s="228" t="s">
        <v>122</v>
      </c>
      <c r="D198" s="229"/>
      <c r="E198" s="230"/>
      <c r="F198" s="231"/>
      <c r="G198" s="232"/>
      <c r="H198" s="151"/>
      <c r="I198" s="157"/>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40" t="str">
        <f>C198</f>
        <v>plech bude z výroby lakován</v>
      </c>
      <c r="BB198" s="139"/>
      <c r="BC198" s="139"/>
      <c r="BD198" s="139"/>
      <c r="BE198" s="139"/>
      <c r="BF198" s="139"/>
      <c r="BG198" s="139"/>
      <c r="BH198" s="139"/>
    </row>
    <row r="199" spans="1:60" ht="12.75" outlineLevel="1">
      <c r="A199" s="155"/>
      <c r="B199" s="143"/>
      <c r="C199" s="179" t="s">
        <v>100</v>
      </c>
      <c r="D199" s="146"/>
      <c r="E199" s="149">
        <v>2.4</v>
      </c>
      <c r="F199" s="152"/>
      <c r="G199" s="152"/>
      <c r="H199" s="151"/>
      <c r="I199" s="157"/>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row>
    <row r="200" spans="1:60" ht="12.75" outlineLevel="1">
      <c r="A200" s="155"/>
      <c r="B200" s="222" t="s">
        <v>772</v>
      </c>
      <c r="C200" s="223"/>
      <c r="D200" s="224"/>
      <c r="E200" s="225"/>
      <c r="F200" s="226"/>
      <c r="G200" s="227"/>
      <c r="H200" s="151"/>
      <c r="I200" s="157"/>
      <c r="J200" s="139"/>
      <c r="K200" s="139">
        <v>1</v>
      </c>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row>
    <row r="201" spans="1:60" ht="12.75" outlineLevel="1">
      <c r="A201" s="155"/>
      <c r="B201" s="222" t="s">
        <v>773</v>
      </c>
      <c r="C201" s="223"/>
      <c r="D201" s="224"/>
      <c r="E201" s="225"/>
      <c r="F201" s="226"/>
      <c r="G201" s="227"/>
      <c r="H201" s="151"/>
      <c r="I201" s="157"/>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row>
    <row r="202" spans="1:60" ht="12.75" outlineLevel="1">
      <c r="A202" s="155">
        <v>45</v>
      </c>
      <c r="B202" s="143" t="s">
        <v>774</v>
      </c>
      <c r="C202" s="178" t="s">
        <v>750</v>
      </c>
      <c r="D202" s="145" t="s">
        <v>714</v>
      </c>
      <c r="E202" s="148">
        <v>0.82113</v>
      </c>
      <c r="F202" s="153"/>
      <c r="G202" s="152">
        <f>E202*F202</f>
        <v>0</v>
      </c>
      <c r="H202" s="151" t="s">
        <v>757</v>
      </c>
      <c r="I202" s="157" t="s">
        <v>486</v>
      </c>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v>21</v>
      </c>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row>
    <row r="203" spans="1:9" ht="12.75">
      <c r="A203" s="154" t="s">
        <v>476</v>
      </c>
      <c r="B203" s="142" t="s">
        <v>775</v>
      </c>
      <c r="C203" s="176" t="s">
        <v>776</v>
      </c>
      <c r="D203" s="144"/>
      <c r="E203" s="147"/>
      <c r="F203" s="214">
        <f>SUM(G204:G208)</f>
        <v>0</v>
      </c>
      <c r="G203" s="215"/>
      <c r="H203" s="150"/>
      <c r="I203" s="156"/>
    </row>
    <row r="204" spans="1:60" ht="12.75" outlineLevel="1">
      <c r="A204" s="155">
        <v>46</v>
      </c>
      <c r="B204" s="143" t="s">
        <v>125</v>
      </c>
      <c r="C204" s="178" t="s">
        <v>126</v>
      </c>
      <c r="D204" s="145" t="s">
        <v>779</v>
      </c>
      <c r="E204" s="148">
        <v>1</v>
      </c>
      <c r="F204" s="153"/>
      <c r="G204" s="152">
        <f>E204*F204</f>
        <v>0</v>
      </c>
      <c r="H204" s="151"/>
      <c r="I204" s="157" t="s">
        <v>561</v>
      </c>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v>21</v>
      </c>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row>
    <row r="205" spans="1:60" ht="12.75" outlineLevel="1">
      <c r="A205" s="155"/>
      <c r="B205" s="143"/>
      <c r="C205" s="228" t="s">
        <v>780</v>
      </c>
      <c r="D205" s="229"/>
      <c r="E205" s="230"/>
      <c r="F205" s="231"/>
      <c r="G205" s="232"/>
      <c r="H205" s="151"/>
      <c r="I205" s="157"/>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40" t="str">
        <f>C205</f>
        <v>včetně demontáže a zpětné montáže s dodávkou nové kotevní techniky</v>
      </c>
      <c r="BB205" s="139"/>
      <c r="BC205" s="139"/>
      <c r="BD205" s="139"/>
      <c r="BE205" s="139"/>
      <c r="BF205" s="139"/>
      <c r="BG205" s="139"/>
      <c r="BH205" s="139"/>
    </row>
    <row r="206" spans="1:60" ht="12.75" outlineLevel="1">
      <c r="A206" s="155"/>
      <c r="B206" s="222" t="s">
        <v>785</v>
      </c>
      <c r="C206" s="223"/>
      <c r="D206" s="224"/>
      <c r="E206" s="225"/>
      <c r="F206" s="226"/>
      <c r="G206" s="227"/>
      <c r="H206" s="151"/>
      <c r="I206" s="157"/>
      <c r="J206" s="139"/>
      <c r="K206" s="139">
        <v>1</v>
      </c>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row>
    <row r="207" spans="1:60" ht="12.75" outlineLevel="1">
      <c r="A207" s="155"/>
      <c r="B207" s="222" t="s">
        <v>773</v>
      </c>
      <c r="C207" s="223"/>
      <c r="D207" s="224"/>
      <c r="E207" s="225"/>
      <c r="F207" s="226"/>
      <c r="G207" s="227"/>
      <c r="H207" s="151"/>
      <c r="I207" s="157"/>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row>
    <row r="208" spans="1:60" ht="12.75" outlineLevel="1">
      <c r="A208" s="155">
        <v>47</v>
      </c>
      <c r="B208" s="143" t="s">
        <v>786</v>
      </c>
      <c r="C208" s="178" t="s">
        <v>750</v>
      </c>
      <c r="D208" s="145" t="s">
        <v>787</v>
      </c>
      <c r="E208" s="148">
        <v>100</v>
      </c>
      <c r="F208" s="153"/>
      <c r="G208" s="152">
        <f>E208*F208</f>
        <v>0</v>
      </c>
      <c r="H208" s="151" t="s">
        <v>788</v>
      </c>
      <c r="I208" s="157" t="s">
        <v>486</v>
      </c>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v>21</v>
      </c>
      <c r="AN208" s="139"/>
      <c r="AO208" s="139"/>
      <c r="AP208" s="139"/>
      <c r="AQ208" s="139"/>
      <c r="AR208" s="139"/>
      <c r="AS208" s="139"/>
      <c r="AT208" s="139"/>
      <c r="AU208" s="139"/>
      <c r="AV208" s="139"/>
      <c r="AW208" s="139"/>
      <c r="AX208" s="139"/>
      <c r="AY208" s="139"/>
      <c r="AZ208" s="139"/>
      <c r="BA208" s="139"/>
      <c r="BB208" s="139"/>
      <c r="BC208" s="139"/>
      <c r="BD208" s="139"/>
      <c r="BE208" s="139"/>
      <c r="BF208" s="139"/>
      <c r="BG208" s="139"/>
      <c r="BH208" s="139"/>
    </row>
    <row r="209" spans="1:9" ht="12.75">
      <c r="A209" s="154" t="s">
        <v>476</v>
      </c>
      <c r="B209" s="142" t="s">
        <v>809</v>
      </c>
      <c r="C209" s="176" t="s">
        <v>810</v>
      </c>
      <c r="D209" s="144"/>
      <c r="E209" s="147"/>
      <c r="F209" s="214">
        <f>SUM(G210:G226)</f>
        <v>0</v>
      </c>
      <c r="G209" s="215"/>
      <c r="H209" s="150"/>
      <c r="I209" s="156"/>
    </row>
    <row r="210" spans="1:60" ht="22.5" outlineLevel="1">
      <c r="A210" s="155">
        <v>48</v>
      </c>
      <c r="B210" s="143" t="s">
        <v>811</v>
      </c>
      <c r="C210" s="178" t="s">
        <v>127</v>
      </c>
      <c r="D210" s="145" t="s">
        <v>779</v>
      </c>
      <c r="E210" s="148">
        <v>1</v>
      </c>
      <c r="F210" s="153"/>
      <c r="G210" s="152">
        <f>E210*F210</f>
        <v>0</v>
      </c>
      <c r="H210" s="151"/>
      <c r="I210" s="157" t="s">
        <v>561</v>
      </c>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v>21</v>
      </c>
      <c r="AN210" s="139"/>
      <c r="AO210" s="139"/>
      <c r="AP210" s="139"/>
      <c r="AQ210" s="139"/>
      <c r="AR210" s="139"/>
      <c r="AS210" s="139"/>
      <c r="AT210" s="139"/>
      <c r="AU210" s="139"/>
      <c r="AV210" s="139"/>
      <c r="AW210" s="139"/>
      <c r="AX210" s="139"/>
      <c r="AY210" s="139"/>
      <c r="AZ210" s="139"/>
      <c r="BA210" s="139"/>
      <c r="BB210" s="139"/>
      <c r="BC210" s="139"/>
      <c r="BD210" s="139"/>
      <c r="BE210" s="139"/>
      <c r="BF210" s="139"/>
      <c r="BG210" s="139"/>
      <c r="BH210" s="139"/>
    </row>
    <row r="211" spans="1:60" ht="12.75" outlineLevel="1">
      <c r="A211" s="155"/>
      <c r="B211" s="143"/>
      <c r="C211" s="228" t="s">
        <v>128</v>
      </c>
      <c r="D211" s="229"/>
      <c r="E211" s="230"/>
      <c r="F211" s="231"/>
      <c r="G211" s="232"/>
      <c r="H211" s="151"/>
      <c r="I211" s="157"/>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c r="AT211" s="139"/>
      <c r="AU211" s="139"/>
      <c r="AV211" s="139"/>
      <c r="AW211" s="139"/>
      <c r="AX211" s="139"/>
      <c r="AY211" s="139"/>
      <c r="AZ211" s="139"/>
      <c r="BA211" s="140" t="str">
        <f aca="true" t="shared" si="0" ref="BA211:BA216">C211</f>
        <v>Položka obsahuje opracování těchto prvků:</v>
      </c>
      <c r="BB211" s="139"/>
      <c r="BC211" s="139"/>
      <c r="BD211" s="139"/>
      <c r="BE211" s="139"/>
      <c r="BF211" s="139"/>
      <c r="BG211" s="139"/>
      <c r="BH211" s="139"/>
    </row>
    <row r="212" spans="1:60" ht="12.75" outlineLevel="1">
      <c r="A212" s="155"/>
      <c r="B212" s="143"/>
      <c r="C212" s="228" t="s">
        <v>129</v>
      </c>
      <c r="D212" s="229"/>
      <c r="E212" s="230"/>
      <c r="F212" s="231"/>
      <c r="G212" s="232"/>
      <c r="H212" s="151"/>
      <c r="I212" s="157"/>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40" t="str">
        <f t="shared" si="0"/>
        <v>- odvětrání kanalizace DN 125 - 10 ks</v>
      </c>
      <c r="BB212" s="139"/>
      <c r="BC212" s="139"/>
      <c r="BD212" s="139"/>
      <c r="BE212" s="139"/>
      <c r="BF212" s="139"/>
      <c r="BG212" s="139"/>
      <c r="BH212" s="139"/>
    </row>
    <row r="213" spans="1:60" ht="12.75" outlineLevel="1">
      <c r="A213" s="155"/>
      <c r="B213" s="143"/>
      <c r="C213" s="228" t="s">
        <v>130</v>
      </c>
      <c r="D213" s="229"/>
      <c r="E213" s="230"/>
      <c r="F213" s="231"/>
      <c r="G213" s="232"/>
      <c r="H213" s="151"/>
      <c r="I213" s="157"/>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40" t="str">
        <f t="shared" si="0"/>
        <v>- VZT potrubí DN 250 - 2 ks</v>
      </c>
      <c r="BB213" s="139"/>
      <c r="BC213" s="139"/>
      <c r="BD213" s="139"/>
      <c r="BE213" s="139"/>
      <c r="BF213" s="139"/>
      <c r="BG213" s="139"/>
      <c r="BH213" s="139"/>
    </row>
    <row r="214" spans="1:60" ht="12.75" outlineLevel="1">
      <c r="A214" s="155"/>
      <c r="B214" s="143"/>
      <c r="C214" s="228" t="s">
        <v>131</v>
      </c>
      <c r="D214" s="229"/>
      <c r="E214" s="230"/>
      <c r="F214" s="231"/>
      <c r="G214" s="232"/>
      <c r="H214" s="151"/>
      <c r="I214" s="157"/>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40" t="str">
        <f t="shared" si="0"/>
        <v>- VZT potrubí DN 450 - 1 ks</v>
      </c>
      <c r="BB214" s="139"/>
      <c r="BC214" s="139"/>
      <c r="BD214" s="139"/>
      <c r="BE214" s="139"/>
      <c r="BF214" s="139"/>
      <c r="BG214" s="139"/>
      <c r="BH214" s="139"/>
    </row>
    <row r="215" spans="1:60" ht="12.75" outlineLevel="1">
      <c r="A215" s="155"/>
      <c r="B215" s="143"/>
      <c r="C215" s="228" t="s">
        <v>132</v>
      </c>
      <c r="D215" s="229"/>
      <c r="E215" s="230"/>
      <c r="F215" s="231"/>
      <c r="G215" s="232"/>
      <c r="H215" s="151"/>
      <c r="I215" s="157"/>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40" t="str">
        <f t="shared" si="0"/>
        <v>- odkouření plynových kotlů DN 150 - 3 ks</v>
      </c>
      <c r="BB215" s="139"/>
      <c r="BC215" s="139"/>
      <c r="BD215" s="139"/>
      <c r="BE215" s="139"/>
      <c r="BF215" s="139"/>
      <c r="BG215" s="139"/>
      <c r="BH215" s="139"/>
    </row>
    <row r="216" spans="1:60" ht="12.75" outlineLevel="1">
      <c r="A216" s="155"/>
      <c r="B216" s="143"/>
      <c r="C216" s="228" t="s">
        <v>133</v>
      </c>
      <c r="D216" s="229"/>
      <c r="E216" s="230"/>
      <c r="F216" s="231"/>
      <c r="G216" s="232"/>
      <c r="H216" s="151"/>
      <c r="I216" s="157"/>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c r="AT216" s="139"/>
      <c r="AU216" s="139"/>
      <c r="AV216" s="139"/>
      <c r="AW216" s="139"/>
      <c r="AX216" s="139"/>
      <c r="AY216" s="139"/>
      <c r="AZ216" s="139"/>
      <c r="BA216" s="140" t="str">
        <f t="shared" si="0"/>
        <v>- stožár antény - 1 ks</v>
      </c>
      <c r="BB216" s="139"/>
      <c r="BC216" s="139"/>
      <c r="BD216" s="139"/>
      <c r="BE216" s="139"/>
      <c r="BF216" s="139"/>
      <c r="BG216" s="139"/>
      <c r="BH216" s="139"/>
    </row>
    <row r="217" spans="1:60" ht="22.5" outlineLevel="1">
      <c r="A217" s="155">
        <v>49</v>
      </c>
      <c r="B217" s="143" t="s">
        <v>814</v>
      </c>
      <c r="C217" s="178" t="s">
        <v>134</v>
      </c>
      <c r="D217" s="145" t="s">
        <v>871</v>
      </c>
      <c r="E217" s="148">
        <v>30</v>
      </c>
      <c r="F217" s="153"/>
      <c r="G217" s="152">
        <f>E217*F217</f>
        <v>0</v>
      </c>
      <c r="H217" s="151"/>
      <c r="I217" s="157" t="s">
        <v>561</v>
      </c>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v>21</v>
      </c>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c r="BH217" s="139"/>
    </row>
    <row r="218" spans="1:60" ht="12.75" outlineLevel="1">
      <c r="A218" s="155">
        <v>50</v>
      </c>
      <c r="B218" s="143" t="s">
        <v>135</v>
      </c>
      <c r="C218" s="178" t="s">
        <v>136</v>
      </c>
      <c r="D218" s="145" t="s">
        <v>779</v>
      </c>
      <c r="E218" s="148">
        <v>1</v>
      </c>
      <c r="F218" s="153"/>
      <c r="G218" s="152">
        <f>E218*F218</f>
        <v>0</v>
      </c>
      <c r="H218" s="151"/>
      <c r="I218" s="157" t="s">
        <v>561</v>
      </c>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v>21</v>
      </c>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c r="BH218" s="139"/>
    </row>
    <row r="219" spans="1:60" ht="12.75" outlineLevel="1">
      <c r="A219" s="155"/>
      <c r="B219" s="143"/>
      <c r="C219" s="228" t="s">
        <v>137</v>
      </c>
      <c r="D219" s="229"/>
      <c r="E219" s="230"/>
      <c r="F219" s="231"/>
      <c r="G219" s="232"/>
      <c r="H219" s="151"/>
      <c r="I219" s="157"/>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40" t="str">
        <f>C219</f>
        <v>30 kotev, 1 lano</v>
      </c>
      <c r="BB219" s="139"/>
      <c r="BC219" s="139"/>
      <c r="BD219" s="139"/>
      <c r="BE219" s="139"/>
      <c r="BF219" s="139"/>
      <c r="BG219" s="139"/>
      <c r="BH219" s="139"/>
    </row>
    <row r="220" spans="1:60" ht="12.75" outlineLevel="1">
      <c r="A220" s="155">
        <v>51</v>
      </c>
      <c r="B220" s="143" t="s">
        <v>138</v>
      </c>
      <c r="C220" s="178" t="s">
        <v>139</v>
      </c>
      <c r="D220" s="145" t="s">
        <v>871</v>
      </c>
      <c r="E220" s="148">
        <v>30</v>
      </c>
      <c r="F220" s="153"/>
      <c r="G220" s="152">
        <f aca="true" t="shared" si="1" ref="G220:G226">E220*F220</f>
        <v>0</v>
      </c>
      <c r="H220" s="151"/>
      <c r="I220" s="157" t="s">
        <v>561</v>
      </c>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v>21</v>
      </c>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39"/>
    </row>
    <row r="221" spans="1:60" ht="12.75" outlineLevel="1">
      <c r="A221" s="155">
        <v>52</v>
      </c>
      <c r="B221" s="143" t="s">
        <v>140</v>
      </c>
      <c r="C221" s="178" t="s">
        <v>141</v>
      </c>
      <c r="D221" s="145" t="s">
        <v>655</v>
      </c>
      <c r="E221" s="148">
        <v>4</v>
      </c>
      <c r="F221" s="153"/>
      <c r="G221" s="152">
        <f t="shared" si="1"/>
        <v>0</v>
      </c>
      <c r="H221" s="151"/>
      <c r="I221" s="157" t="s">
        <v>561</v>
      </c>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v>21</v>
      </c>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39"/>
    </row>
    <row r="222" spans="1:60" ht="12.75" outlineLevel="1">
      <c r="A222" s="155">
        <v>53</v>
      </c>
      <c r="B222" s="143" t="s">
        <v>142</v>
      </c>
      <c r="C222" s="178" t="s">
        <v>143</v>
      </c>
      <c r="D222" s="145" t="s">
        <v>871</v>
      </c>
      <c r="E222" s="148">
        <v>1</v>
      </c>
      <c r="F222" s="153"/>
      <c r="G222" s="152">
        <f t="shared" si="1"/>
        <v>0</v>
      </c>
      <c r="H222" s="151"/>
      <c r="I222" s="157" t="s">
        <v>561</v>
      </c>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v>21</v>
      </c>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c r="BH222" s="139"/>
    </row>
    <row r="223" spans="1:60" ht="12.75" outlineLevel="1">
      <c r="A223" s="155">
        <v>54</v>
      </c>
      <c r="B223" s="143" t="s">
        <v>144</v>
      </c>
      <c r="C223" s="178" t="s">
        <v>145</v>
      </c>
      <c r="D223" s="145" t="s">
        <v>871</v>
      </c>
      <c r="E223" s="148">
        <v>1</v>
      </c>
      <c r="F223" s="153"/>
      <c r="G223" s="152">
        <f t="shared" si="1"/>
        <v>0</v>
      </c>
      <c r="H223" s="151"/>
      <c r="I223" s="157" t="s">
        <v>561</v>
      </c>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v>21</v>
      </c>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c r="BH223" s="139"/>
    </row>
    <row r="224" spans="1:60" ht="12.75" outlineLevel="1">
      <c r="A224" s="155">
        <v>55</v>
      </c>
      <c r="B224" s="143" t="s">
        <v>146</v>
      </c>
      <c r="C224" s="178" t="s">
        <v>147</v>
      </c>
      <c r="D224" s="145" t="s">
        <v>871</v>
      </c>
      <c r="E224" s="148">
        <v>1</v>
      </c>
      <c r="F224" s="153"/>
      <c r="G224" s="152">
        <f t="shared" si="1"/>
        <v>0</v>
      </c>
      <c r="H224" s="151"/>
      <c r="I224" s="157" t="s">
        <v>561</v>
      </c>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v>21</v>
      </c>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39"/>
    </row>
    <row r="225" spans="1:60" ht="12.75" outlineLevel="1">
      <c r="A225" s="155">
        <v>56</v>
      </c>
      <c r="B225" s="143" t="s">
        <v>148</v>
      </c>
      <c r="C225" s="178" t="s">
        <v>149</v>
      </c>
      <c r="D225" s="145" t="s">
        <v>871</v>
      </c>
      <c r="E225" s="148">
        <v>1</v>
      </c>
      <c r="F225" s="153"/>
      <c r="G225" s="152">
        <f t="shared" si="1"/>
        <v>0</v>
      </c>
      <c r="H225" s="151"/>
      <c r="I225" s="157" t="s">
        <v>561</v>
      </c>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v>21</v>
      </c>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row>
    <row r="226" spans="1:60" ht="12.75" outlineLevel="1">
      <c r="A226" s="155">
        <v>57</v>
      </c>
      <c r="B226" s="143" t="s">
        <v>150</v>
      </c>
      <c r="C226" s="178" t="s">
        <v>151</v>
      </c>
      <c r="D226" s="145" t="s">
        <v>871</v>
      </c>
      <c r="E226" s="148">
        <v>2</v>
      </c>
      <c r="F226" s="153"/>
      <c r="G226" s="152">
        <f t="shared" si="1"/>
        <v>0</v>
      </c>
      <c r="H226" s="151"/>
      <c r="I226" s="157" t="s">
        <v>561</v>
      </c>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v>21</v>
      </c>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39"/>
    </row>
    <row r="227" spans="1:9" ht="12.75">
      <c r="A227" s="154" t="s">
        <v>476</v>
      </c>
      <c r="B227" s="142" t="s">
        <v>817</v>
      </c>
      <c r="C227" s="176" t="s">
        <v>818</v>
      </c>
      <c r="D227" s="144"/>
      <c r="E227" s="147"/>
      <c r="F227" s="214">
        <f>SUM(G228:G233)</f>
        <v>0</v>
      </c>
      <c r="G227" s="215"/>
      <c r="H227" s="150"/>
      <c r="I227" s="156"/>
    </row>
    <row r="228" spans="1:60" ht="12.75" outlineLevel="1">
      <c r="A228" s="155"/>
      <c r="B228" s="216" t="s">
        <v>819</v>
      </c>
      <c r="C228" s="217"/>
      <c r="D228" s="218"/>
      <c r="E228" s="219"/>
      <c r="F228" s="220"/>
      <c r="G228" s="221"/>
      <c r="H228" s="151"/>
      <c r="I228" s="157"/>
      <c r="J228" s="139"/>
      <c r="K228" s="139">
        <v>1</v>
      </c>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39"/>
    </row>
    <row r="229" spans="1:60" ht="12.75" outlineLevel="1">
      <c r="A229" s="155">
        <v>58</v>
      </c>
      <c r="B229" s="143" t="s">
        <v>820</v>
      </c>
      <c r="C229" s="178" t="s">
        <v>821</v>
      </c>
      <c r="D229" s="145" t="s">
        <v>714</v>
      </c>
      <c r="E229" s="148">
        <v>9.6877</v>
      </c>
      <c r="F229" s="153"/>
      <c r="G229" s="152">
        <f>E229*F229</f>
        <v>0</v>
      </c>
      <c r="H229" s="151" t="s">
        <v>822</v>
      </c>
      <c r="I229" s="157" t="s">
        <v>486</v>
      </c>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v>21</v>
      </c>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c r="BH229" s="139"/>
    </row>
    <row r="230" spans="1:60" ht="12.75" outlineLevel="1">
      <c r="A230" s="155">
        <v>59</v>
      </c>
      <c r="B230" s="143" t="s">
        <v>152</v>
      </c>
      <c r="C230" s="178" t="s">
        <v>153</v>
      </c>
      <c r="D230" s="145" t="s">
        <v>714</v>
      </c>
      <c r="E230" s="148">
        <v>1.70048</v>
      </c>
      <c r="F230" s="153"/>
      <c r="G230" s="152">
        <f>E230*F230</f>
        <v>0</v>
      </c>
      <c r="H230" s="151" t="s">
        <v>822</v>
      </c>
      <c r="I230" s="157" t="s">
        <v>486</v>
      </c>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v>21</v>
      </c>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c r="BH230" s="139"/>
    </row>
    <row r="231" spans="1:60" ht="12.75" outlineLevel="1">
      <c r="A231" s="155">
        <v>60</v>
      </c>
      <c r="B231" s="143" t="s">
        <v>154</v>
      </c>
      <c r="C231" s="178" t="s">
        <v>155</v>
      </c>
      <c r="D231" s="145" t="s">
        <v>714</v>
      </c>
      <c r="E231" s="148">
        <v>1.93754</v>
      </c>
      <c r="F231" s="153"/>
      <c r="G231" s="152">
        <f>E231*F231</f>
        <v>0</v>
      </c>
      <c r="H231" s="151" t="s">
        <v>822</v>
      </c>
      <c r="I231" s="157" t="s">
        <v>486</v>
      </c>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v>21</v>
      </c>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c r="BH231" s="139"/>
    </row>
    <row r="232" spans="1:60" ht="12.75" outlineLevel="1">
      <c r="A232" s="155"/>
      <c r="B232" s="222" t="s">
        <v>823</v>
      </c>
      <c r="C232" s="223"/>
      <c r="D232" s="224"/>
      <c r="E232" s="225"/>
      <c r="F232" s="226"/>
      <c r="G232" s="227"/>
      <c r="H232" s="151"/>
      <c r="I232" s="157"/>
      <c r="J232" s="139"/>
      <c r="K232" s="139">
        <v>1</v>
      </c>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row>
    <row r="233" spans="1:60" ht="12.75" outlineLevel="1">
      <c r="A233" s="155">
        <v>61</v>
      </c>
      <c r="B233" s="143" t="s">
        <v>824</v>
      </c>
      <c r="C233" s="178" t="s">
        <v>825</v>
      </c>
      <c r="D233" s="145" t="s">
        <v>826</v>
      </c>
      <c r="E233" s="148">
        <v>0.54229</v>
      </c>
      <c r="F233" s="153"/>
      <c r="G233" s="152">
        <f>E233*F233</f>
        <v>0</v>
      </c>
      <c r="H233" s="151" t="s">
        <v>822</v>
      </c>
      <c r="I233" s="157" t="s">
        <v>561</v>
      </c>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v>21</v>
      </c>
      <c r="AN233" s="139"/>
      <c r="AO233" s="139"/>
      <c r="AP233" s="139"/>
      <c r="AQ233" s="139"/>
      <c r="AR233" s="139"/>
      <c r="AS233" s="139"/>
      <c r="AT233" s="139"/>
      <c r="AU233" s="139"/>
      <c r="AV233" s="139"/>
      <c r="AW233" s="139"/>
      <c r="AX233" s="139"/>
      <c r="AY233" s="139"/>
      <c r="AZ233" s="139"/>
      <c r="BA233" s="139"/>
      <c r="BB233" s="139"/>
      <c r="BC233" s="139"/>
      <c r="BD233" s="139"/>
      <c r="BE233" s="139"/>
      <c r="BF233" s="139"/>
      <c r="BG233" s="139"/>
      <c r="BH233" s="139"/>
    </row>
    <row r="234" spans="1:9" ht="12.75">
      <c r="A234" s="154" t="s">
        <v>476</v>
      </c>
      <c r="B234" s="142" t="s">
        <v>827</v>
      </c>
      <c r="C234" s="176" t="s">
        <v>828</v>
      </c>
      <c r="D234" s="144"/>
      <c r="E234" s="147"/>
      <c r="F234" s="214">
        <f>SUM(G235:G242)</f>
        <v>0</v>
      </c>
      <c r="G234" s="215"/>
      <c r="H234" s="150"/>
      <c r="I234" s="156"/>
    </row>
    <row r="235" spans="1:60" ht="12.75" outlineLevel="1">
      <c r="A235" s="155"/>
      <c r="B235" s="216" t="s">
        <v>829</v>
      </c>
      <c r="C235" s="217"/>
      <c r="D235" s="218"/>
      <c r="E235" s="219"/>
      <c r="F235" s="220"/>
      <c r="G235" s="221"/>
      <c r="H235" s="151"/>
      <c r="I235" s="157"/>
      <c r="J235" s="139"/>
      <c r="K235" s="139">
        <v>1</v>
      </c>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row>
    <row r="236" spans="1:60" ht="12.75" outlineLevel="1">
      <c r="A236" s="155">
        <v>62</v>
      </c>
      <c r="B236" s="143" t="s">
        <v>830</v>
      </c>
      <c r="C236" s="178" t="s">
        <v>831</v>
      </c>
      <c r="D236" s="145" t="s">
        <v>714</v>
      </c>
      <c r="E236" s="148">
        <v>13.868</v>
      </c>
      <c r="F236" s="153"/>
      <c r="G236" s="152">
        <f>E236*F236</f>
        <v>0</v>
      </c>
      <c r="H236" s="151" t="s">
        <v>822</v>
      </c>
      <c r="I236" s="157" t="s">
        <v>486</v>
      </c>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v>21</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row>
    <row r="237" spans="1:60" ht="12.75" outlineLevel="1">
      <c r="A237" s="155"/>
      <c r="B237" s="222" t="s">
        <v>832</v>
      </c>
      <c r="C237" s="223"/>
      <c r="D237" s="224"/>
      <c r="E237" s="225"/>
      <c r="F237" s="226"/>
      <c r="G237" s="227"/>
      <c r="H237" s="151"/>
      <c r="I237" s="157"/>
      <c r="J237" s="139"/>
      <c r="K237" s="139">
        <v>1</v>
      </c>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39"/>
      <c r="BC237" s="139"/>
      <c r="BD237" s="139"/>
      <c r="BE237" s="139"/>
      <c r="BF237" s="139"/>
      <c r="BG237" s="139"/>
      <c r="BH237" s="139"/>
    </row>
    <row r="238" spans="1:60" ht="12.75" outlineLevel="1">
      <c r="A238" s="155">
        <v>63</v>
      </c>
      <c r="B238" s="143" t="s">
        <v>833</v>
      </c>
      <c r="C238" s="178" t="s">
        <v>834</v>
      </c>
      <c r="D238" s="145" t="s">
        <v>714</v>
      </c>
      <c r="E238" s="148">
        <v>13.868</v>
      </c>
      <c r="F238" s="153"/>
      <c r="G238" s="152">
        <f>E238*F238</f>
        <v>0</v>
      </c>
      <c r="H238" s="151" t="s">
        <v>822</v>
      </c>
      <c r="I238" s="157" t="s">
        <v>486</v>
      </c>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v>21</v>
      </c>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row>
    <row r="239" spans="1:60" ht="12.75" outlineLevel="1">
      <c r="A239" s="155">
        <v>64</v>
      </c>
      <c r="B239" s="143" t="s">
        <v>835</v>
      </c>
      <c r="C239" s="178" t="s">
        <v>836</v>
      </c>
      <c r="D239" s="145" t="s">
        <v>714</v>
      </c>
      <c r="E239" s="148">
        <v>416.04014</v>
      </c>
      <c r="F239" s="153"/>
      <c r="G239" s="152">
        <f>E239*F239</f>
        <v>0</v>
      </c>
      <c r="H239" s="151" t="s">
        <v>822</v>
      </c>
      <c r="I239" s="157" t="s">
        <v>486</v>
      </c>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v>21</v>
      </c>
      <c r="AN239" s="139"/>
      <c r="AO239" s="139"/>
      <c r="AP239" s="139"/>
      <c r="AQ239" s="139"/>
      <c r="AR239" s="139"/>
      <c r="AS239" s="139"/>
      <c r="AT239" s="139"/>
      <c r="AU239" s="139"/>
      <c r="AV239" s="139"/>
      <c r="AW239" s="139"/>
      <c r="AX239" s="139"/>
      <c r="AY239" s="139"/>
      <c r="AZ239" s="139"/>
      <c r="BA239" s="139"/>
      <c r="BB239" s="139"/>
      <c r="BC239" s="139"/>
      <c r="BD239" s="139"/>
      <c r="BE239" s="139"/>
      <c r="BF239" s="139"/>
      <c r="BG239" s="139"/>
      <c r="BH239" s="139"/>
    </row>
    <row r="240" spans="1:60" ht="12.75" outlineLevel="1">
      <c r="A240" s="155"/>
      <c r="B240" s="222" t="s">
        <v>837</v>
      </c>
      <c r="C240" s="223"/>
      <c r="D240" s="224"/>
      <c r="E240" s="225"/>
      <c r="F240" s="226"/>
      <c r="G240" s="227"/>
      <c r="H240" s="151"/>
      <c r="I240" s="157"/>
      <c r="J240" s="139"/>
      <c r="K240" s="139">
        <v>1</v>
      </c>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row>
    <row r="241" spans="1:60" ht="12.75" outlineLevel="1">
      <c r="A241" s="155">
        <v>65</v>
      </c>
      <c r="B241" s="143" t="s">
        <v>838</v>
      </c>
      <c r="C241" s="178" t="s">
        <v>839</v>
      </c>
      <c r="D241" s="145" t="s">
        <v>714</v>
      </c>
      <c r="E241" s="148">
        <v>13.868</v>
      </c>
      <c r="F241" s="153"/>
      <c r="G241" s="152">
        <f>E241*F241</f>
        <v>0</v>
      </c>
      <c r="H241" s="151" t="s">
        <v>822</v>
      </c>
      <c r="I241" s="157" t="s">
        <v>486</v>
      </c>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v>21</v>
      </c>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row>
    <row r="242" spans="1:60" ht="13.5" outlineLevel="1" thickBot="1">
      <c r="A242" s="164">
        <v>66</v>
      </c>
      <c r="B242" s="165" t="s">
        <v>840</v>
      </c>
      <c r="C242" s="180" t="s">
        <v>841</v>
      </c>
      <c r="D242" s="166" t="s">
        <v>714</v>
      </c>
      <c r="E242" s="167">
        <v>138.68005</v>
      </c>
      <c r="F242" s="168"/>
      <c r="G242" s="169">
        <f>E242*F242</f>
        <v>0</v>
      </c>
      <c r="H242" s="170" t="s">
        <v>822</v>
      </c>
      <c r="I242" s="171" t="s">
        <v>486</v>
      </c>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v>21</v>
      </c>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row>
    <row r="243" spans="3:41" ht="12.75" hidden="1">
      <c r="C243" s="82"/>
      <c r="AK243">
        <f>SUM(AK1:AK242)</f>
        <v>0</v>
      </c>
      <c r="AL243">
        <f>SUM(AL1:AL242)</f>
        <v>0</v>
      </c>
      <c r="AN243">
        <v>15</v>
      </c>
      <c r="AO243">
        <v>21</v>
      </c>
    </row>
    <row r="244" spans="1:41" ht="13.5" hidden="1" thickBot="1">
      <c r="A244" s="172"/>
      <c r="B244" s="173" t="s">
        <v>842</v>
      </c>
      <c r="C244" s="181"/>
      <c r="D244" s="174"/>
      <c r="E244" s="174"/>
      <c r="F244" s="174"/>
      <c r="G244" s="175">
        <f>F8+F16+F20+F32+F100+F132+F149+F169+F203+F209+F227+F234</f>
        <v>0</v>
      </c>
      <c r="AN244">
        <f>SUMIF(AM8:AM243,AN243,G8:G243)</f>
        <v>0</v>
      </c>
      <c r="AO244">
        <f>SUMIF(AM8:AM243,AO243,G8:G243)</f>
        <v>0</v>
      </c>
    </row>
  </sheetData>
  <sheetProtection password="88C7" sheet="1"/>
  <mergeCells count="96">
    <mergeCell ref="B17:G17"/>
    <mergeCell ref="F20:G20"/>
    <mergeCell ref="A1:G1"/>
    <mergeCell ref="C2:G2"/>
    <mergeCell ref="C3:G3"/>
    <mergeCell ref="C4:G4"/>
    <mergeCell ref="C7:G7"/>
    <mergeCell ref="F8:G8"/>
    <mergeCell ref="B9:G9"/>
    <mergeCell ref="B10:G10"/>
    <mergeCell ref="C12:G12"/>
    <mergeCell ref="F16:G16"/>
    <mergeCell ref="F32:G32"/>
    <mergeCell ref="B33:G33"/>
    <mergeCell ref="B21:G21"/>
    <mergeCell ref="B22:G22"/>
    <mergeCell ref="B23:G23"/>
    <mergeCell ref="B24:G24"/>
    <mergeCell ref="B25:G25"/>
    <mergeCell ref="B26:G26"/>
    <mergeCell ref="B27:G27"/>
    <mergeCell ref="B28:G28"/>
    <mergeCell ref="B29:G29"/>
    <mergeCell ref="B30:G30"/>
    <mergeCell ref="B98:G98"/>
    <mergeCell ref="F100:G100"/>
    <mergeCell ref="B34:G34"/>
    <mergeCell ref="C36:G36"/>
    <mergeCell ref="B38:G38"/>
    <mergeCell ref="B39:G39"/>
    <mergeCell ref="B47:G47"/>
    <mergeCell ref="C49:G49"/>
    <mergeCell ref="B63:G63"/>
    <mergeCell ref="B64:G64"/>
    <mergeCell ref="C73:G73"/>
    <mergeCell ref="B97:G97"/>
    <mergeCell ref="B134:G134"/>
    <mergeCell ref="B137:G137"/>
    <mergeCell ref="B101:G101"/>
    <mergeCell ref="C103:G103"/>
    <mergeCell ref="C107:G107"/>
    <mergeCell ref="C113:G113"/>
    <mergeCell ref="C122:G122"/>
    <mergeCell ref="C125:G125"/>
    <mergeCell ref="B129:G129"/>
    <mergeCell ref="B130:G130"/>
    <mergeCell ref="F132:G132"/>
    <mergeCell ref="B133:G133"/>
    <mergeCell ref="B152:G152"/>
    <mergeCell ref="B155:G155"/>
    <mergeCell ref="C141:G141"/>
    <mergeCell ref="C142:G142"/>
    <mergeCell ref="C143:G143"/>
    <mergeCell ref="C144:G144"/>
    <mergeCell ref="C145:G145"/>
    <mergeCell ref="B146:G146"/>
    <mergeCell ref="B147:G147"/>
    <mergeCell ref="F149:G149"/>
    <mergeCell ref="B150:G150"/>
    <mergeCell ref="B151:G151"/>
    <mergeCell ref="B187:G187"/>
    <mergeCell ref="B190:G190"/>
    <mergeCell ref="B166:G166"/>
    <mergeCell ref="B167:G167"/>
    <mergeCell ref="F169:G169"/>
    <mergeCell ref="B170:G170"/>
    <mergeCell ref="B171:G171"/>
    <mergeCell ref="B172:G172"/>
    <mergeCell ref="C174:G174"/>
    <mergeCell ref="C178:G178"/>
    <mergeCell ref="B180:G180"/>
    <mergeCell ref="B184:G184"/>
    <mergeCell ref="C211:G211"/>
    <mergeCell ref="C212:G212"/>
    <mergeCell ref="C192:G192"/>
    <mergeCell ref="C195:G195"/>
    <mergeCell ref="C198:G198"/>
    <mergeCell ref="B200:G200"/>
    <mergeCell ref="B201:G201"/>
    <mergeCell ref="F203:G203"/>
    <mergeCell ref="C205:G205"/>
    <mergeCell ref="B206:G206"/>
    <mergeCell ref="B207:G207"/>
    <mergeCell ref="F209:G209"/>
    <mergeCell ref="B237:G237"/>
    <mergeCell ref="B240:G240"/>
    <mergeCell ref="C213:G213"/>
    <mergeCell ref="C214:G214"/>
    <mergeCell ref="C215:G215"/>
    <mergeCell ref="C216:G216"/>
    <mergeCell ref="C219:G219"/>
    <mergeCell ref="F227:G227"/>
    <mergeCell ref="B228:G228"/>
    <mergeCell ref="B232:G232"/>
    <mergeCell ref="F234:G234"/>
    <mergeCell ref="B235:G235"/>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9.xml><?xml version="1.0" encoding="utf-8"?>
<worksheet xmlns="http://schemas.openxmlformats.org/spreadsheetml/2006/main" xmlns:r="http://schemas.openxmlformats.org/officeDocument/2006/relationships">
  <sheetPr>
    <tabColor rgb="FFFF9966"/>
    <outlinePr summaryBelow="0"/>
  </sheetPr>
  <dimension ref="A1:BH74"/>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3" max="53" width="98.875" style="0" customWidth="1"/>
  </cols>
  <sheetData>
    <row r="1" spans="1:10" ht="16.5" thickBot="1">
      <c r="A1" s="205" t="s">
        <v>471</v>
      </c>
      <c r="B1" s="205"/>
      <c r="C1" s="206"/>
      <c r="D1" s="205"/>
      <c r="E1" s="205"/>
      <c r="F1" s="205"/>
      <c r="G1" s="205"/>
      <c r="H1" s="54"/>
      <c r="I1" s="54"/>
      <c r="J1" s="54"/>
    </row>
    <row r="2" spans="1:10" ht="13.5" thickTop="1">
      <c r="A2" s="55" t="s">
        <v>372</v>
      </c>
      <c r="B2" s="56" t="s">
        <v>383</v>
      </c>
      <c r="C2" s="233" t="s">
        <v>384</v>
      </c>
      <c r="D2" s="207"/>
      <c r="E2" s="207"/>
      <c r="F2" s="207"/>
      <c r="G2" s="208"/>
      <c r="H2" s="54"/>
      <c r="I2" s="54"/>
      <c r="J2" s="54"/>
    </row>
    <row r="3" spans="1:10" ht="12.75">
      <c r="A3" s="57" t="s">
        <v>373</v>
      </c>
      <c r="B3" s="58" t="s">
        <v>398</v>
      </c>
      <c r="C3" s="234" t="s">
        <v>399</v>
      </c>
      <c r="D3" s="209"/>
      <c r="E3" s="209"/>
      <c r="F3" s="209"/>
      <c r="G3" s="210"/>
      <c r="H3" s="54"/>
      <c r="I3" s="54"/>
      <c r="J3" s="54"/>
    </row>
    <row r="4" spans="1:10" ht="13.5" thickBot="1">
      <c r="A4" s="129" t="s">
        <v>374</v>
      </c>
      <c r="B4" s="130" t="s">
        <v>466</v>
      </c>
      <c r="C4" s="235" t="s">
        <v>467</v>
      </c>
      <c r="D4" s="236"/>
      <c r="E4" s="236"/>
      <c r="F4" s="236"/>
      <c r="G4" s="237"/>
      <c r="H4" s="54"/>
      <c r="I4" s="54"/>
      <c r="J4" s="54"/>
    </row>
    <row r="5" spans="1:10" ht="14.25" thickBot="1" thickTop="1">
      <c r="A5" s="54"/>
      <c r="B5" s="61"/>
      <c r="C5" s="62"/>
      <c r="D5" s="63"/>
      <c r="E5" s="54"/>
      <c r="F5" s="54"/>
      <c r="G5" s="54"/>
      <c r="H5" s="54"/>
      <c r="I5" s="54"/>
      <c r="J5" s="54"/>
    </row>
    <row r="6" spans="1:10" ht="27" thickBot="1" thickTop="1">
      <c r="A6" s="131" t="s">
        <v>375</v>
      </c>
      <c r="B6" s="134" t="s">
        <v>376</v>
      </c>
      <c r="C6" s="135" t="s">
        <v>377</v>
      </c>
      <c r="D6" s="132" t="s">
        <v>378</v>
      </c>
      <c r="E6" s="133" t="s">
        <v>379</v>
      </c>
      <c r="F6" s="137" t="s">
        <v>380</v>
      </c>
      <c r="G6" s="158" t="s">
        <v>381</v>
      </c>
      <c r="H6" s="159" t="s">
        <v>472</v>
      </c>
      <c r="I6" s="141" t="s">
        <v>473</v>
      </c>
      <c r="J6" s="54"/>
    </row>
    <row r="7" spans="1:10" ht="12.75">
      <c r="A7" s="160"/>
      <c r="B7" s="161" t="s">
        <v>474</v>
      </c>
      <c r="C7" s="238" t="s">
        <v>475</v>
      </c>
      <c r="D7" s="238"/>
      <c r="E7" s="239"/>
      <c r="F7" s="240"/>
      <c r="G7" s="240"/>
      <c r="H7" s="162"/>
      <c r="I7" s="163"/>
      <c r="J7" s="54"/>
    </row>
    <row r="8" spans="1:10" ht="12.75">
      <c r="A8" s="154" t="s">
        <v>476</v>
      </c>
      <c r="B8" s="142" t="s">
        <v>156</v>
      </c>
      <c r="C8" s="176" t="s">
        <v>157</v>
      </c>
      <c r="D8" s="144"/>
      <c r="E8" s="147"/>
      <c r="F8" s="241">
        <f>SUM(G9:G59)</f>
        <v>0</v>
      </c>
      <c r="G8" s="242"/>
      <c r="H8" s="150"/>
      <c r="I8" s="156"/>
      <c r="J8" s="54"/>
    </row>
    <row r="9" spans="1:60" ht="12.75" outlineLevel="1">
      <c r="A9" s="155">
        <v>1</v>
      </c>
      <c r="B9" s="143" t="s">
        <v>158</v>
      </c>
      <c r="C9" s="178" t="s">
        <v>159</v>
      </c>
      <c r="D9" s="145" t="s">
        <v>981</v>
      </c>
      <c r="E9" s="148">
        <v>850.5</v>
      </c>
      <c r="F9" s="153"/>
      <c r="G9" s="152">
        <f>E9*F9</f>
        <v>0</v>
      </c>
      <c r="H9" s="151"/>
      <c r="I9" s="157" t="s">
        <v>561</v>
      </c>
      <c r="J9" s="138"/>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v>21</v>
      </c>
      <c r="AN9" s="139"/>
      <c r="AO9" s="139"/>
      <c r="AP9" s="139"/>
      <c r="AQ9" s="139"/>
      <c r="AR9" s="139"/>
      <c r="AS9" s="139"/>
      <c r="AT9" s="139"/>
      <c r="AU9" s="139"/>
      <c r="AV9" s="139"/>
      <c r="AW9" s="139"/>
      <c r="AX9" s="139"/>
      <c r="AY9" s="139"/>
      <c r="AZ9" s="139"/>
      <c r="BA9" s="139"/>
      <c r="BB9" s="139"/>
      <c r="BC9" s="139"/>
      <c r="BD9" s="139"/>
      <c r="BE9" s="139"/>
      <c r="BF9" s="139"/>
      <c r="BG9" s="139"/>
      <c r="BH9" s="139"/>
    </row>
    <row r="10" spans="1:60" ht="33.75" outlineLevel="1">
      <c r="A10" s="155"/>
      <c r="B10" s="143"/>
      <c r="C10" s="179" t="s">
        <v>160</v>
      </c>
      <c r="D10" s="146"/>
      <c r="E10" s="149">
        <v>492.3</v>
      </c>
      <c r="F10" s="152"/>
      <c r="G10" s="152"/>
      <c r="H10" s="151"/>
      <c r="I10" s="15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row>
    <row r="11" spans="1:60" ht="12.75" outlineLevel="1">
      <c r="A11" s="155"/>
      <c r="B11" s="143"/>
      <c r="C11" s="179" t="s">
        <v>161</v>
      </c>
      <c r="D11" s="146"/>
      <c r="E11" s="149">
        <v>358.2</v>
      </c>
      <c r="F11" s="152"/>
      <c r="G11" s="152"/>
      <c r="H11" s="151"/>
      <c r="I11" s="157"/>
      <c r="J11" s="138"/>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ht="12.75" outlineLevel="1">
      <c r="A12" s="155">
        <v>2</v>
      </c>
      <c r="B12" s="143" t="s">
        <v>162</v>
      </c>
      <c r="C12" s="178" t="s">
        <v>163</v>
      </c>
      <c r="D12" s="145" t="s">
        <v>981</v>
      </c>
      <c r="E12" s="148">
        <v>700.2</v>
      </c>
      <c r="F12" s="153"/>
      <c r="G12" s="152">
        <f>E12*F12</f>
        <v>0</v>
      </c>
      <c r="H12" s="151"/>
      <c r="I12" s="157" t="s">
        <v>561</v>
      </c>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v>21</v>
      </c>
      <c r="AN12" s="139"/>
      <c r="AO12" s="139"/>
      <c r="AP12" s="139"/>
      <c r="AQ12" s="139"/>
      <c r="AR12" s="139"/>
      <c r="AS12" s="139"/>
      <c r="AT12" s="139"/>
      <c r="AU12" s="139"/>
      <c r="AV12" s="139"/>
      <c r="AW12" s="139"/>
      <c r="AX12" s="139"/>
      <c r="AY12" s="139"/>
      <c r="AZ12" s="139"/>
      <c r="BA12" s="139"/>
      <c r="BB12" s="139"/>
      <c r="BC12" s="139"/>
      <c r="BD12" s="139"/>
      <c r="BE12" s="139"/>
      <c r="BF12" s="139"/>
      <c r="BG12" s="139"/>
      <c r="BH12" s="139"/>
    </row>
    <row r="13" spans="1:60" ht="12.75" outlineLevel="1">
      <c r="A13" s="155"/>
      <c r="B13" s="143"/>
      <c r="C13" s="179" t="s">
        <v>164</v>
      </c>
      <c r="D13" s="146"/>
      <c r="E13" s="149">
        <v>405</v>
      </c>
      <c r="F13" s="152"/>
      <c r="G13" s="152"/>
      <c r="H13" s="151"/>
      <c r="I13" s="157"/>
      <c r="J13" s="138"/>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ht="12.75" outlineLevel="1">
      <c r="A14" s="155"/>
      <c r="B14" s="143"/>
      <c r="C14" s="179" t="s">
        <v>165</v>
      </c>
      <c r="D14" s="146"/>
      <c r="E14" s="149">
        <v>295.2</v>
      </c>
      <c r="F14" s="152"/>
      <c r="G14" s="152"/>
      <c r="H14" s="151"/>
      <c r="I14" s="157"/>
      <c r="J14" s="138"/>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2.75" outlineLevel="1">
      <c r="A15" s="155">
        <v>3</v>
      </c>
      <c r="B15" s="143" t="s">
        <v>166</v>
      </c>
      <c r="C15" s="178" t="s">
        <v>167</v>
      </c>
      <c r="D15" s="145" t="s">
        <v>981</v>
      </c>
      <c r="E15" s="148">
        <v>476.8</v>
      </c>
      <c r="F15" s="153"/>
      <c r="G15" s="152">
        <f>E15*F15</f>
        <v>0</v>
      </c>
      <c r="H15" s="151"/>
      <c r="I15" s="157" t="s">
        <v>561</v>
      </c>
      <c r="J15" s="138"/>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v>21</v>
      </c>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2.75" outlineLevel="1">
      <c r="A16" s="155"/>
      <c r="B16" s="143"/>
      <c r="C16" s="179" t="s">
        <v>168</v>
      </c>
      <c r="D16" s="146"/>
      <c r="E16" s="149">
        <v>237</v>
      </c>
      <c r="F16" s="152"/>
      <c r="G16" s="152"/>
      <c r="H16" s="151"/>
      <c r="I16" s="157"/>
      <c r="J16" s="138"/>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row>
    <row r="17" spans="1:60" ht="12.75" outlineLevel="1">
      <c r="A17" s="155"/>
      <c r="B17" s="143"/>
      <c r="C17" s="179" t="s">
        <v>169</v>
      </c>
      <c r="D17" s="146"/>
      <c r="E17" s="149">
        <v>239.8</v>
      </c>
      <c r="F17" s="152"/>
      <c r="G17" s="152"/>
      <c r="H17" s="151"/>
      <c r="I17" s="157"/>
      <c r="J17" s="138"/>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row>
    <row r="18" spans="1:60" ht="22.5" outlineLevel="1">
      <c r="A18" s="155">
        <v>4</v>
      </c>
      <c r="B18" s="143" t="s">
        <v>170</v>
      </c>
      <c r="C18" s="178" t="s">
        <v>171</v>
      </c>
      <c r="D18" s="145" t="s">
        <v>981</v>
      </c>
      <c r="E18" s="148">
        <v>585.72</v>
      </c>
      <c r="F18" s="153"/>
      <c r="G18" s="152">
        <f>E18*F18</f>
        <v>0</v>
      </c>
      <c r="H18" s="151"/>
      <c r="I18" s="157" t="s">
        <v>561</v>
      </c>
      <c r="J18" s="138"/>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v>21</v>
      </c>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ht="33.75" outlineLevel="1">
      <c r="A19" s="155"/>
      <c r="B19" s="143"/>
      <c r="C19" s="179" t="s">
        <v>172</v>
      </c>
      <c r="D19" s="146"/>
      <c r="E19" s="149">
        <v>333.36</v>
      </c>
      <c r="F19" s="152"/>
      <c r="G19" s="152"/>
      <c r="H19" s="151"/>
      <c r="I19" s="157"/>
      <c r="J19" s="138"/>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row>
    <row r="20" spans="1:60" ht="12.75" outlineLevel="1">
      <c r="A20" s="155"/>
      <c r="B20" s="143"/>
      <c r="C20" s="179" t="s">
        <v>173</v>
      </c>
      <c r="D20" s="146"/>
      <c r="E20" s="149">
        <v>252.36</v>
      </c>
      <c r="F20" s="152"/>
      <c r="G20" s="152"/>
      <c r="H20" s="151"/>
      <c r="I20" s="157"/>
      <c r="J20" s="138"/>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row>
    <row r="21" spans="1:60" ht="22.5" outlineLevel="1">
      <c r="A21" s="155">
        <v>5</v>
      </c>
      <c r="B21" s="143" t="s">
        <v>174</v>
      </c>
      <c r="C21" s="178" t="s">
        <v>175</v>
      </c>
      <c r="D21" s="145" t="s">
        <v>981</v>
      </c>
      <c r="E21" s="148">
        <v>585.72</v>
      </c>
      <c r="F21" s="153"/>
      <c r="G21" s="152">
        <f>E21*F21</f>
        <v>0</v>
      </c>
      <c r="H21" s="151"/>
      <c r="I21" s="157" t="s">
        <v>561</v>
      </c>
      <c r="J21" s="138"/>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v>21</v>
      </c>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0" ht="33.75" outlineLevel="1">
      <c r="A22" s="155"/>
      <c r="B22" s="143"/>
      <c r="C22" s="179" t="s">
        <v>172</v>
      </c>
      <c r="D22" s="146"/>
      <c r="E22" s="149">
        <v>333.36</v>
      </c>
      <c r="F22" s="152"/>
      <c r="G22" s="152"/>
      <c r="H22" s="151"/>
      <c r="I22" s="157"/>
      <c r="J22" s="138"/>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12.75" outlineLevel="1">
      <c r="A23" s="155"/>
      <c r="B23" s="143"/>
      <c r="C23" s="179" t="s">
        <v>173</v>
      </c>
      <c r="D23" s="146"/>
      <c r="E23" s="149">
        <v>252.36</v>
      </c>
      <c r="F23" s="152"/>
      <c r="G23" s="152"/>
      <c r="H23" s="151"/>
      <c r="I23" s="157"/>
      <c r="J23" s="138"/>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1:60" ht="22.5" outlineLevel="1">
      <c r="A24" s="155">
        <v>6</v>
      </c>
      <c r="B24" s="143" t="s">
        <v>176</v>
      </c>
      <c r="C24" s="178" t="s">
        <v>177</v>
      </c>
      <c r="D24" s="145" t="s">
        <v>655</v>
      </c>
      <c r="E24" s="148">
        <v>96</v>
      </c>
      <c r="F24" s="153"/>
      <c r="G24" s="152">
        <f>E24*F24</f>
        <v>0</v>
      </c>
      <c r="H24" s="151"/>
      <c r="I24" s="157" t="s">
        <v>561</v>
      </c>
      <c r="J24" s="138"/>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v>21</v>
      </c>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12.75" outlineLevel="1">
      <c r="A25" s="155"/>
      <c r="B25" s="143"/>
      <c r="C25" s="179" t="s">
        <v>178</v>
      </c>
      <c r="D25" s="146"/>
      <c r="E25" s="149">
        <v>96</v>
      </c>
      <c r="F25" s="152"/>
      <c r="G25" s="152"/>
      <c r="H25" s="151"/>
      <c r="I25" s="157"/>
      <c r="J25" s="138"/>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row>
    <row r="26" spans="1:60" ht="22.5" outlineLevel="1">
      <c r="A26" s="155">
        <v>7</v>
      </c>
      <c r="B26" s="143" t="s">
        <v>179</v>
      </c>
      <c r="C26" s="178" t="s">
        <v>180</v>
      </c>
      <c r="D26" s="145" t="s">
        <v>655</v>
      </c>
      <c r="E26" s="148">
        <v>96</v>
      </c>
      <c r="F26" s="153"/>
      <c r="G26" s="152">
        <f>E26*F26</f>
        <v>0</v>
      </c>
      <c r="H26" s="151"/>
      <c r="I26" s="157" t="s">
        <v>561</v>
      </c>
      <c r="J26" s="138"/>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v>21</v>
      </c>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ht="12.75" outlineLevel="1">
      <c r="A27" s="155"/>
      <c r="B27" s="143"/>
      <c r="C27" s="179" t="s">
        <v>178</v>
      </c>
      <c r="D27" s="146"/>
      <c r="E27" s="149">
        <v>96</v>
      </c>
      <c r="F27" s="152"/>
      <c r="G27" s="152"/>
      <c r="H27" s="151"/>
      <c r="I27" s="157"/>
      <c r="J27" s="138"/>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ht="12.75" outlineLevel="1">
      <c r="A28" s="155">
        <v>8</v>
      </c>
      <c r="B28" s="143" t="s">
        <v>181</v>
      </c>
      <c r="C28" s="178" t="s">
        <v>182</v>
      </c>
      <c r="D28" s="145" t="s">
        <v>871</v>
      </c>
      <c r="E28" s="148">
        <v>110</v>
      </c>
      <c r="F28" s="153"/>
      <c r="G28" s="152">
        <f>E28*F28</f>
        <v>0</v>
      </c>
      <c r="H28" s="151"/>
      <c r="I28" s="157" t="s">
        <v>561</v>
      </c>
      <c r="J28" s="138"/>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v>21</v>
      </c>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ht="12.75" outlineLevel="1">
      <c r="A29" s="155"/>
      <c r="B29" s="143"/>
      <c r="C29" s="179" t="s">
        <v>183</v>
      </c>
      <c r="D29" s="146"/>
      <c r="E29" s="149">
        <v>66</v>
      </c>
      <c r="F29" s="152"/>
      <c r="G29" s="152"/>
      <c r="H29" s="151"/>
      <c r="I29" s="157"/>
      <c r="J29" s="138"/>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0" ht="12.75" outlineLevel="1">
      <c r="A30" s="155"/>
      <c r="B30" s="143"/>
      <c r="C30" s="179" t="s">
        <v>184</v>
      </c>
      <c r="D30" s="146"/>
      <c r="E30" s="149">
        <v>44</v>
      </c>
      <c r="F30" s="152"/>
      <c r="G30" s="152"/>
      <c r="H30" s="151"/>
      <c r="I30" s="157"/>
      <c r="J30" s="138"/>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2.75" outlineLevel="1">
      <c r="A31" s="155">
        <v>9</v>
      </c>
      <c r="B31" s="143" t="s">
        <v>185</v>
      </c>
      <c r="C31" s="178" t="s">
        <v>186</v>
      </c>
      <c r="D31" s="145" t="s">
        <v>871</v>
      </c>
      <c r="E31" s="148">
        <v>110</v>
      </c>
      <c r="F31" s="153"/>
      <c r="G31" s="152">
        <f>E31*F31</f>
        <v>0</v>
      </c>
      <c r="H31" s="151"/>
      <c r="I31" s="157" t="s">
        <v>561</v>
      </c>
      <c r="J31" s="138"/>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v>21</v>
      </c>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0" ht="12.75" outlineLevel="1">
      <c r="A32" s="155"/>
      <c r="B32" s="143"/>
      <c r="C32" s="179" t="s">
        <v>183</v>
      </c>
      <c r="D32" s="146"/>
      <c r="E32" s="149">
        <v>66</v>
      </c>
      <c r="F32" s="152"/>
      <c r="G32" s="152"/>
      <c r="H32" s="151"/>
      <c r="I32" s="157"/>
      <c r="J32" s="138"/>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ht="12.75" outlineLevel="1">
      <c r="A33" s="155"/>
      <c r="B33" s="143"/>
      <c r="C33" s="179" t="s">
        <v>184</v>
      </c>
      <c r="D33" s="146"/>
      <c r="E33" s="149">
        <v>44</v>
      </c>
      <c r="F33" s="152"/>
      <c r="G33" s="152"/>
      <c r="H33" s="151"/>
      <c r="I33" s="157"/>
      <c r="J33" s="138"/>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22.5" outlineLevel="1">
      <c r="A34" s="155">
        <v>10</v>
      </c>
      <c r="B34" s="143" t="s">
        <v>187</v>
      </c>
      <c r="C34" s="178" t="s">
        <v>188</v>
      </c>
      <c r="D34" s="145" t="s">
        <v>981</v>
      </c>
      <c r="E34" s="148">
        <v>44</v>
      </c>
      <c r="F34" s="153"/>
      <c r="G34" s="152">
        <f>E34*F34</f>
        <v>0</v>
      </c>
      <c r="H34" s="151"/>
      <c r="I34" s="157" t="s">
        <v>561</v>
      </c>
      <c r="J34" s="138"/>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v>21</v>
      </c>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ht="12.75" outlineLevel="1">
      <c r="A35" s="155"/>
      <c r="B35" s="143"/>
      <c r="C35" s="179" t="s">
        <v>189</v>
      </c>
      <c r="D35" s="146"/>
      <c r="E35" s="149">
        <v>44</v>
      </c>
      <c r="F35" s="152"/>
      <c r="G35" s="152"/>
      <c r="H35" s="151"/>
      <c r="I35" s="157"/>
      <c r="J35" s="138"/>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ht="12.75" outlineLevel="1">
      <c r="A36" s="155">
        <v>11</v>
      </c>
      <c r="B36" s="143" t="s">
        <v>190</v>
      </c>
      <c r="C36" s="178" t="s">
        <v>191</v>
      </c>
      <c r="D36" s="145" t="s">
        <v>871</v>
      </c>
      <c r="E36" s="148">
        <v>110</v>
      </c>
      <c r="F36" s="153"/>
      <c r="G36" s="152">
        <f>E36*F36</f>
        <v>0</v>
      </c>
      <c r="H36" s="151"/>
      <c r="I36" s="157" t="s">
        <v>561</v>
      </c>
      <c r="J36" s="138"/>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v>21</v>
      </c>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ht="12.75" outlineLevel="1">
      <c r="A37" s="155"/>
      <c r="B37" s="143"/>
      <c r="C37" s="179" t="s">
        <v>183</v>
      </c>
      <c r="D37" s="146"/>
      <c r="E37" s="149">
        <v>66</v>
      </c>
      <c r="F37" s="152"/>
      <c r="G37" s="152"/>
      <c r="H37" s="151"/>
      <c r="I37" s="157"/>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ht="12.75" outlineLevel="1">
      <c r="A38" s="155"/>
      <c r="B38" s="143"/>
      <c r="C38" s="179" t="s">
        <v>184</v>
      </c>
      <c r="D38" s="146"/>
      <c r="E38" s="149">
        <v>44</v>
      </c>
      <c r="F38" s="152"/>
      <c r="G38" s="152"/>
      <c r="H38" s="151"/>
      <c r="I38" s="157"/>
      <c r="J38" s="138"/>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ht="12.75" outlineLevel="1">
      <c r="A39" s="155">
        <v>12</v>
      </c>
      <c r="B39" s="143" t="s">
        <v>192</v>
      </c>
      <c r="C39" s="178" t="s">
        <v>193</v>
      </c>
      <c r="D39" s="145" t="s">
        <v>871</v>
      </c>
      <c r="E39" s="148">
        <v>110</v>
      </c>
      <c r="F39" s="153"/>
      <c r="G39" s="152">
        <f>E39*F39</f>
        <v>0</v>
      </c>
      <c r="H39" s="151"/>
      <c r="I39" s="157" t="s">
        <v>561</v>
      </c>
      <c r="J39" s="138"/>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v>21</v>
      </c>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ht="12.75" outlineLevel="1">
      <c r="A40" s="155"/>
      <c r="B40" s="143"/>
      <c r="C40" s="179" t="s">
        <v>183</v>
      </c>
      <c r="D40" s="146"/>
      <c r="E40" s="149">
        <v>66</v>
      </c>
      <c r="F40" s="152"/>
      <c r="G40" s="152"/>
      <c r="H40" s="151"/>
      <c r="I40" s="157"/>
      <c r="J40" s="138"/>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row>
    <row r="41" spans="1:60" ht="12.75" outlineLevel="1">
      <c r="A41" s="155"/>
      <c r="B41" s="143"/>
      <c r="C41" s="179" t="s">
        <v>184</v>
      </c>
      <c r="D41" s="146"/>
      <c r="E41" s="149">
        <v>44</v>
      </c>
      <c r="F41" s="152"/>
      <c r="G41" s="152"/>
      <c r="H41" s="151"/>
      <c r="I41" s="157"/>
      <c r="J41" s="138"/>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row>
    <row r="42" spans="1:60" ht="22.5" outlineLevel="1">
      <c r="A42" s="155">
        <v>13</v>
      </c>
      <c r="B42" s="143" t="s">
        <v>194</v>
      </c>
      <c r="C42" s="178" t="s">
        <v>188</v>
      </c>
      <c r="D42" s="145" t="s">
        <v>981</v>
      </c>
      <c r="E42" s="148">
        <v>22</v>
      </c>
      <c r="F42" s="153"/>
      <c r="G42" s="152">
        <f>E42*F42</f>
        <v>0</v>
      </c>
      <c r="H42" s="151"/>
      <c r="I42" s="157" t="s">
        <v>561</v>
      </c>
      <c r="J42" s="138"/>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v>21</v>
      </c>
      <c r="AN42" s="139"/>
      <c r="AO42" s="139"/>
      <c r="AP42" s="139"/>
      <c r="AQ42" s="139"/>
      <c r="AR42" s="139"/>
      <c r="AS42" s="139"/>
      <c r="AT42" s="139"/>
      <c r="AU42" s="139"/>
      <c r="AV42" s="139"/>
      <c r="AW42" s="139"/>
      <c r="AX42" s="139"/>
      <c r="AY42" s="139"/>
      <c r="AZ42" s="139"/>
      <c r="BA42" s="139"/>
      <c r="BB42" s="139"/>
      <c r="BC42" s="139"/>
      <c r="BD42" s="139"/>
      <c r="BE42" s="139"/>
      <c r="BF42" s="139"/>
      <c r="BG42" s="139"/>
      <c r="BH42" s="139"/>
    </row>
    <row r="43" spans="1:60" ht="12.75" outlineLevel="1">
      <c r="A43" s="155"/>
      <c r="B43" s="143"/>
      <c r="C43" s="179" t="s">
        <v>195</v>
      </c>
      <c r="D43" s="146"/>
      <c r="E43" s="149">
        <v>22</v>
      </c>
      <c r="F43" s="152"/>
      <c r="G43" s="152"/>
      <c r="H43" s="151"/>
      <c r="I43" s="157"/>
      <c r="J43" s="138"/>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row>
    <row r="44" spans="1:60" ht="22.5" outlineLevel="1">
      <c r="A44" s="155">
        <v>14</v>
      </c>
      <c r="B44" s="143" t="s">
        <v>196</v>
      </c>
      <c r="C44" s="178" t="s">
        <v>197</v>
      </c>
      <c r="D44" s="145" t="s">
        <v>871</v>
      </c>
      <c r="E44" s="148">
        <v>79</v>
      </c>
      <c r="F44" s="153"/>
      <c r="G44" s="152">
        <f>E44*F44</f>
        <v>0</v>
      </c>
      <c r="H44" s="151"/>
      <c r="I44" s="157" t="s">
        <v>561</v>
      </c>
      <c r="J44" s="138"/>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v>21</v>
      </c>
      <c r="AN44" s="139"/>
      <c r="AO44" s="139"/>
      <c r="AP44" s="139"/>
      <c r="AQ44" s="139"/>
      <c r="AR44" s="139"/>
      <c r="AS44" s="139"/>
      <c r="AT44" s="139"/>
      <c r="AU44" s="139"/>
      <c r="AV44" s="139"/>
      <c r="AW44" s="139"/>
      <c r="AX44" s="139"/>
      <c r="AY44" s="139"/>
      <c r="AZ44" s="139"/>
      <c r="BA44" s="139"/>
      <c r="BB44" s="139"/>
      <c r="BC44" s="139"/>
      <c r="BD44" s="139"/>
      <c r="BE44" s="139"/>
      <c r="BF44" s="139"/>
      <c r="BG44" s="139"/>
      <c r="BH44" s="139"/>
    </row>
    <row r="45" spans="1:60" ht="12.75" outlineLevel="1">
      <c r="A45" s="155"/>
      <c r="B45" s="143"/>
      <c r="C45" s="228" t="s">
        <v>198</v>
      </c>
      <c r="D45" s="229"/>
      <c r="E45" s="230"/>
      <c r="F45" s="231"/>
      <c r="G45" s="232"/>
      <c r="H45" s="151"/>
      <c r="I45" s="157"/>
      <c r="J45" s="138"/>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40" t="str">
        <f>C45</f>
        <v>odhad 30% šroubů</v>
      </c>
      <c r="BB45" s="139"/>
      <c r="BC45" s="139"/>
      <c r="BD45" s="139"/>
      <c r="BE45" s="139"/>
      <c r="BF45" s="139"/>
      <c r="BG45" s="139"/>
      <c r="BH45" s="139"/>
    </row>
    <row r="46" spans="1:60" ht="12.75" outlineLevel="1">
      <c r="A46" s="155"/>
      <c r="B46" s="143"/>
      <c r="C46" s="179" t="s">
        <v>199</v>
      </c>
      <c r="D46" s="146"/>
      <c r="E46" s="149">
        <v>33</v>
      </c>
      <c r="F46" s="152"/>
      <c r="G46" s="152"/>
      <c r="H46" s="151"/>
      <c r="I46" s="157"/>
      <c r="J46" s="138"/>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row>
    <row r="47" spans="1:60" ht="12.75" outlineLevel="1">
      <c r="A47" s="155"/>
      <c r="B47" s="143"/>
      <c r="C47" s="179" t="s">
        <v>200</v>
      </c>
      <c r="D47" s="146"/>
      <c r="E47" s="149">
        <v>25</v>
      </c>
      <c r="F47" s="152"/>
      <c r="G47" s="152"/>
      <c r="H47" s="151"/>
      <c r="I47" s="157"/>
      <c r="J47" s="138"/>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row>
    <row r="48" spans="1:60" ht="12.75" outlineLevel="1">
      <c r="A48" s="155"/>
      <c r="B48" s="143"/>
      <c r="C48" s="179" t="s">
        <v>201</v>
      </c>
      <c r="D48" s="146"/>
      <c r="E48" s="149">
        <v>21</v>
      </c>
      <c r="F48" s="152"/>
      <c r="G48" s="152"/>
      <c r="H48" s="151"/>
      <c r="I48" s="157"/>
      <c r="J48" s="138"/>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row>
    <row r="49" spans="1:60" ht="22.5" outlineLevel="1">
      <c r="A49" s="155">
        <v>15</v>
      </c>
      <c r="B49" s="143" t="s">
        <v>202</v>
      </c>
      <c r="C49" s="178" t="s">
        <v>203</v>
      </c>
      <c r="D49" s="145" t="s">
        <v>655</v>
      </c>
      <c r="E49" s="148">
        <v>488.8</v>
      </c>
      <c r="F49" s="153"/>
      <c r="G49" s="152">
        <f>E49*F49</f>
        <v>0</v>
      </c>
      <c r="H49" s="151"/>
      <c r="I49" s="157" t="s">
        <v>561</v>
      </c>
      <c r="J49" s="138"/>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v>21</v>
      </c>
      <c r="AN49" s="139"/>
      <c r="AO49" s="139"/>
      <c r="AP49" s="139"/>
      <c r="AQ49" s="139"/>
      <c r="AR49" s="139"/>
      <c r="AS49" s="139"/>
      <c r="AT49" s="139"/>
      <c r="AU49" s="139"/>
      <c r="AV49" s="139"/>
      <c r="AW49" s="139"/>
      <c r="AX49" s="139"/>
      <c r="AY49" s="139"/>
      <c r="AZ49" s="139"/>
      <c r="BA49" s="139"/>
      <c r="BB49" s="139"/>
      <c r="BC49" s="139"/>
      <c r="BD49" s="139"/>
      <c r="BE49" s="139"/>
      <c r="BF49" s="139"/>
      <c r="BG49" s="139"/>
      <c r="BH49" s="139"/>
    </row>
    <row r="50" spans="1:60" ht="12.75" outlineLevel="1">
      <c r="A50" s="155"/>
      <c r="B50" s="143"/>
      <c r="C50" s="179" t="s">
        <v>204</v>
      </c>
      <c r="D50" s="146"/>
      <c r="E50" s="149">
        <v>91.2</v>
      </c>
      <c r="F50" s="152"/>
      <c r="G50" s="152"/>
      <c r="H50" s="151"/>
      <c r="I50" s="157"/>
      <c r="J50" s="138"/>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row>
    <row r="51" spans="1:60" ht="12.75" outlineLevel="1">
      <c r="A51" s="155"/>
      <c r="B51" s="143"/>
      <c r="C51" s="179" t="s">
        <v>205</v>
      </c>
      <c r="D51" s="146"/>
      <c r="E51" s="149">
        <v>70.8</v>
      </c>
      <c r="F51" s="152"/>
      <c r="G51" s="152"/>
      <c r="H51" s="151"/>
      <c r="I51" s="157"/>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row>
    <row r="52" spans="1:60" ht="12.75" outlineLevel="1">
      <c r="A52" s="155"/>
      <c r="B52" s="143"/>
      <c r="C52" s="179" t="s">
        <v>206</v>
      </c>
      <c r="D52" s="146"/>
      <c r="E52" s="149">
        <v>178</v>
      </c>
      <c r="F52" s="152"/>
      <c r="G52" s="152"/>
      <c r="H52" s="151"/>
      <c r="I52" s="157"/>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row>
    <row r="53" spans="1:60" ht="12.75" outlineLevel="1">
      <c r="A53" s="155"/>
      <c r="B53" s="143"/>
      <c r="C53" s="179" t="s">
        <v>207</v>
      </c>
      <c r="D53" s="146"/>
      <c r="E53" s="149">
        <v>148.8</v>
      </c>
      <c r="F53" s="152"/>
      <c r="G53" s="152"/>
      <c r="H53" s="151"/>
      <c r="I53" s="157"/>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row>
    <row r="54" spans="1:60" ht="12.75" outlineLevel="1">
      <c r="A54" s="155">
        <v>16</v>
      </c>
      <c r="B54" s="143" t="s">
        <v>208</v>
      </c>
      <c r="C54" s="178" t="s">
        <v>209</v>
      </c>
      <c r="D54" s="145" t="s">
        <v>981</v>
      </c>
      <c r="E54" s="148">
        <v>850.5</v>
      </c>
      <c r="F54" s="153"/>
      <c r="G54" s="152">
        <f>E54*F54</f>
        <v>0</v>
      </c>
      <c r="H54" s="151"/>
      <c r="I54" s="157" t="s">
        <v>561</v>
      </c>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v>21</v>
      </c>
      <c r="AN54" s="139"/>
      <c r="AO54" s="139"/>
      <c r="AP54" s="139"/>
      <c r="AQ54" s="139"/>
      <c r="AR54" s="139"/>
      <c r="AS54" s="139"/>
      <c r="AT54" s="139"/>
      <c r="AU54" s="139"/>
      <c r="AV54" s="139"/>
      <c r="AW54" s="139"/>
      <c r="AX54" s="139"/>
      <c r="AY54" s="139"/>
      <c r="AZ54" s="139"/>
      <c r="BA54" s="139"/>
      <c r="BB54" s="139"/>
      <c r="BC54" s="139"/>
      <c r="BD54" s="139"/>
      <c r="BE54" s="139"/>
      <c r="BF54" s="139"/>
      <c r="BG54" s="139"/>
      <c r="BH54" s="139"/>
    </row>
    <row r="55" spans="1:60" ht="33.75" outlineLevel="1">
      <c r="A55" s="155"/>
      <c r="B55" s="143"/>
      <c r="C55" s="179" t="s">
        <v>160</v>
      </c>
      <c r="D55" s="146"/>
      <c r="E55" s="149">
        <v>492.3</v>
      </c>
      <c r="F55" s="152"/>
      <c r="G55" s="152"/>
      <c r="H55" s="151"/>
      <c r="I55" s="157"/>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row>
    <row r="56" spans="1:60" ht="12.75" outlineLevel="1">
      <c r="A56" s="155"/>
      <c r="B56" s="143"/>
      <c r="C56" s="179" t="s">
        <v>161</v>
      </c>
      <c r="D56" s="146"/>
      <c r="E56" s="149">
        <v>358.2</v>
      </c>
      <c r="F56" s="152"/>
      <c r="G56" s="152"/>
      <c r="H56" s="151"/>
      <c r="I56" s="157"/>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row>
    <row r="57" spans="1:60" ht="12.75" outlineLevel="1">
      <c r="A57" s="155">
        <v>17</v>
      </c>
      <c r="B57" s="143" t="s">
        <v>210</v>
      </c>
      <c r="C57" s="178" t="s">
        <v>211</v>
      </c>
      <c r="D57" s="145" t="s">
        <v>212</v>
      </c>
      <c r="E57" s="148">
        <v>22</v>
      </c>
      <c r="F57" s="153"/>
      <c r="G57" s="152">
        <f>E57*F57</f>
        <v>0</v>
      </c>
      <c r="H57" s="151"/>
      <c r="I57" s="157" t="s">
        <v>561</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v>21</v>
      </c>
      <c r="AN57" s="139"/>
      <c r="AO57" s="139"/>
      <c r="AP57" s="139"/>
      <c r="AQ57" s="139"/>
      <c r="AR57" s="139"/>
      <c r="AS57" s="139"/>
      <c r="AT57" s="139"/>
      <c r="AU57" s="139"/>
      <c r="AV57" s="139"/>
      <c r="AW57" s="139"/>
      <c r="AX57" s="139"/>
      <c r="AY57" s="139"/>
      <c r="AZ57" s="139"/>
      <c r="BA57" s="139"/>
      <c r="BB57" s="139"/>
      <c r="BC57" s="139"/>
      <c r="BD57" s="139"/>
      <c r="BE57" s="139"/>
      <c r="BF57" s="139"/>
      <c r="BG57" s="139"/>
      <c r="BH57" s="139"/>
    </row>
    <row r="58" spans="1:60" ht="12.75" outlineLevel="1">
      <c r="A58" s="155"/>
      <c r="B58" s="143"/>
      <c r="C58" s="179" t="s">
        <v>213</v>
      </c>
      <c r="D58" s="146"/>
      <c r="E58" s="149">
        <v>22</v>
      </c>
      <c r="F58" s="152"/>
      <c r="G58" s="152"/>
      <c r="H58" s="151"/>
      <c r="I58" s="157"/>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row>
    <row r="59" spans="1:60" ht="12.75" outlineLevel="1">
      <c r="A59" s="155">
        <v>18</v>
      </c>
      <c r="B59" s="143" t="s">
        <v>214</v>
      </c>
      <c r="C59" s="178" t="s">
        <v>215</v>
      </c>
      <c r="D59" s="145" t="s">
        <v>826</v>
      </c>
      <c r="E59" s="148">
        <v>11.7</v>
      </c>
      <c r="F59" s="153"/>
      <c r="G59" s="152">
        <f>E59*F59</f>
        <v>0</v>
      </c>
      <c r="H59" s="151"/>
      <c r="I59" s="157" t="s">
        <v>561</v>
      </c>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v>21</v>
      </c>
      <c r="AN59" s="139"/>
      <c r="AO59" s="139"/>
      <c r="AP59" s="139"/>
      <c r="AQ59" s="139"/>
      <c r="AR59" s="139"/>
      <c r="AS59" s="139"/>
      <c r="AT59" s="139"/>
      <c r="AU59" s="139"/>
      <c r="AV59" s="139"/>
      <c r="AW59" s="139"/>
      <c r="AX59" s="139"/>
      <c r="AY59" s="139"/>
      <c r="AZ59" s="139"/>
      <c r="BA59" s="139"/>
      <c r="BB59" s="139"/>
      <c r="BC59" s="139"/>
      <c r="BD59" s="139"/>
      <c r="BE59" s="139"/>
      <c r="BF59" s="139"/>
      <c r="BG59" s="139"/>
      <c r="BH59" s="139"/>
    </row>
    <row r="60" spans="1:9" ht="12.75">
      <c r="A60" s="154" t="s">
        <v>476</v>
      </c>
      <c r="B60" s="142" t="s">
        <v>971</v>
      </c>
      <c r="C60" s="176" t="s">
        <v>972</v>
      </c>
      <c r="D60" s="144"/>
      <c r="E60" s="147"/>
      <c r="F60" s="214">
        <f>SUM(G61:G72)</f>
        <v>0</v>
      </c>
      <c r="G60" s="215"/>
      <c r="H60" s="150"/>
      <c r="I60" s="156"/>
    </row>
    <row r="61" spans="1:60" ht="12.75" outlineLevel="1">
      <c r="A61" s="155">
        <v>19</v>
      </c>
      <c r="B61" s="143" t="s">
        <v>973</v>
      </c>
      <c r="C61" s="178" t="s">
        <v>974</v>
      </c>
      <c r="D61" s="145" t="s">
        <v>779</v>
      </c>
      <c r="E61" s="148">
        <v>1</v>
      </c>
      <c r="F61" s="153"/>
      <c r="G61" s="152">
        <f>E61*F61</f>
        <v>0</v>
      </c>
      <c r="H61" s="151"/>
      <c r="I61" s="157" t="s">
        <v>561</v>
      </c>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v>21</v>
      </c>
      <c r="AN61" s="139"/>
      <c r="AO61" s="139"/>
      <c r="AP61" s="139"/>
      <c r="AQ61" s="139"/>
      <c r="AR61" s="139"/>
      <c r="AS61" s="139"/>
      <c r="AT61" s="139"/>
      <c r="AU61" s="139"/>
      <c r="AV61" s="139"/>
      <c r="AW61" s="139"/>
      <c r="AX61" s="139"/>
      <c r="AY61" s="139"/>
      <c r="AZ61" s="139"/>
      <c r="BA61" s="139"/>
      <c r="BB61" s="139"/>
      <c r="BC61" s="139"/>
      <c r="BD61" s="139"/>
      <c r="BE61" s="139"/>
      <c r="BF61" s="139"/>
      <c r="BG61" s="139"/>
      <c r="BH61" s="139"/>
    </row>
    <row r="62" spans="1:60" ht="12.75" outlineLevel="1">
      <c r="A62" s="155"/>
      <c r="B62" s="143"/>
      <c r="C62" s="228" t="s">
        <v>975</v>
      </c>
      <c r="D62" s="229"/>
      <c r="E62" s="230"/>
      <c r="F62" s="231"/>
      <c r="G62" s="232"/>
      <c r="H62" s="151"/>
      <c r="I62" s="157"/>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40" t="str">
        <f>C62</f>
        <v>Položka obsahuje:</v>
      </c>
      <c r="BB62" s="139"/>
      <c r="BC62" s="139"/>
      <c r="BD62" s="139"/>
      <c r="BE62" s="139"/>
      <c r="BF62" s="139"/>
      <c r="BG62" s="139"/>
      <c r="BH62" s="139"/>
    </row>
    <row r="63" spans="1:60" ht="12.75" outlineLevel="1">
      <c r="A63" s="155"/>
      <c r="B63" s="143"/>
      <c r="C63" s="228" t="s">
        <v>976</v>
      </c>
      <c r="D63" s="229"/>
      <c r="E63" s="230"/>
      <c r="F63" s="231"/>
      <c r="G63" s="232"/>
      <c r="H63" s="151"/>
      <c r="I63" s="157"/>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40" t="str">
        <f>C63</f>
        <v>- odebrání vzoru z vlákoncementových desek obložení - 1 ks</v>
      </c>
      <c r="BB63" s="139"/>
      <c r="BC63" s="139"/>
      <c r="BD63" s="139"/>
      <c r="BE63" s="139"/>
      <c r="BF63" s="139"/>
      <c r="BG63" s="139"/>
      <c r="BH63" s="139"/>
    </row>
    <row r="64" spans="1:60" ht="12.75" outlineLevel="1">
      <c r="A64" s="155"/>
      <c r="B64" s="143"/>
      <c r="C64" s="228" t="s">
        <v>977</v>
      </c>
      <c r="D64" s="229"/>
      <c r="E64" s="230"/>
      <c r="F64" s="231"/>
      <c r="G64" s="232"/>
      <c r="H64" s="151"/>
      <c r="I64" s="157"/>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40" t="str">
        <f>C64</f>
        <v>- vyhodnocení vzorku na výskyt azbestových vláken - 1 ks</v>
      </c>
      <c r="BB64" s="139"/>
      <c r="BC64" s="139"/>
      <c r="BD64" s="139"/>
      <c r="BE64" s="139"/>
      <c r="BF64" s="139"/>
      <c r="BG64" s="139"/>
      <c r="BH64" s="139"/>
    </row>
    <row r="65" spans="1:60" ht="12.75" outlineLevel="1">
      <c r="A65" s="155"/>
      <c r="B65" s="143"/>
      <c r="C65" s="228" t="s">
        <v>978</v>
      </c>
      <c r="D65" s="229"/>
      <c r="E65" s="230"/>
      <c r="F65" s="231"/>
      <c r="G65" s="232"/>
      <c r="H65" s="151"/>
      <c r="I65" s="157"/>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40" t="str">
        <f>C65</f>
        <v>- písemný výstup z odběru a vyhodnocení - 3 paré</v>
      </c>
      <c r="BB65" s="139"/>
      <c r="BC65" s="139"/>
      <c r="BD65" s="139"/>
      <c r="BE65" s="139"/>
      <c r="BF65" s="139"/>
      <c r="BG65" s="139"/>
      <c r="BH65" s="139"/>
    </row>
    <row r="66" spans="1:60" ht="12.75" outlineLevel="1">
      <c r="A66" s="155">
        <v>20</v>
      </c>
      <c r="B66" s="143" t="s">
        <v>979</v>
      </c>
      <c r="C66" s="178" t="s">
        <v>980</v>
      </c>
      <c r="D66" s="145" t="s">
        <v>981</v>
      </c>
      <c r="E66" s="148">
        <v>585.72</v>
      </c>
      <c r="F66" s="153"/>
      <c r="G66" s="152">
        <f>E66*F66</f>
        <v>0</v>
      </c>
      <c r="H66" s="151"/>
      <c r="I66" s="157" t="s">
        <v>561</v>
      </c>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v>21</v>
      </c>
      <c r="AN66" s="139"/>
      <c r="AO66" s="139"/>
      <c r="AP66" s="139"/>
      <c r="AQ66" s="139"/>
      <c r="AR66" s="139"/>
      <c r="AS66" s="139"/>
      <c r="AT66" s="139"/>
      <c r="AU66" s="139"/>
      <c r="AV66" s="139"/>
      <c r="AW66" s="139"/>
      <c r="AX66" s="139"/>
      <c r="AY66" s="139"/>
      <c r="AZ66" s="139"/>
      <c r="BA66" s="139"/>
      <c r="BB66" s="139"/>
      <c r="BC66" s="139"/>
      <c r="BD66" s="139"/>
      <c r="BE66" s="139"/>
      <c r="BF66" s="139"/>
      <c r="BG66" s="139"/>
      <c r="BH66" s="139"/>
    </row>
    <row r="67" spans="1:60" ht="22.5" outlineLevel="1">
      <c r="A67" s="155"/>
      <c r="B67" s="143"/>
      <c r="C67" s="228" t="s">
        <v>982</v>
      </c>
      <c r="D67" s="229"/>
      <c r="E67" s="230"/>
      <c r="F67" s="231"/>
      <c r="G67" s="232"/>
      <c r="H67" s="151"/>
      <c r="I67" s="157"/>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40" t="str">
        <f>C67</f>
        <v>Tato položka vyjadřuje hodnotu nákladu v případě že průzkum prokáže výskyt azbestových vláken v demontovaných konstrukcích. Způsob jejího stanovení, čerpání a vykazování  musí definovat objednatel.</v>
      </c>
      <c r="BB67" s="139"/>
      <c r="BC67" s="139"/>
      <c r="BD67" s="139"/>
      <c r="BE67" s="139"/>
      <c r="BF67" s="139"/>
      <c r="BG67" s="139"/>
      <c r="BH67" s="139"/>
    </row>
    <row r="68" spans="1:60" ht="12.75" outlineLevel="1">
      <c r="A68" s="155"/>
      <c r="B68" s="143"/>
      <c r="C68" s="228" t="s">
        <v>975</v>
      </c>
      <c r="D68" s="229"/>
      <c r="E68" s="230"/>
      <c r="F68" s="231"/>
      <c r="G68" s="232"/>
      <c r="H68" s="151"/>
      <c r="I68" s="157"/>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40" t="str">
        <f>C68</f>
        <v>Položka obsahuje:</v>
      </c>
      <c r="BB68" s="139"/>
      <c r="BC68" s="139"/>
      <c r="BD68" s="139"/>
      <c r="BE68" s="139"/>
      <c r="BF68" s="139"/>
      <c r="BG68" s="139"/>
      <c r="BH68" s="139"/>
    </row>
    <row r="69" spans="1:60" ht="12.75" outlineLevel="1">
      <c r="A69" s="155"/>
      <c r="B69" s="143"/>
      <c r="C69" s="228" t="s">
        <v>983</v>
      </c>
      <c r="D69" s="229"/>
      <c r="E69" s="230"/>
      <c r="F69" s="231"/>
      <c r="G69" s="232"/>
      <c r="H69" s="151"/>
      <c r="I69" s="157"/>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40" t="str">
        <f>C69</f>
        <v>- projektovou dokumentaci na zajištění prostředí a osob proti kontaminaci azbestovými částicemi</v>
      </c>
      <c r="BB69" s="139"/>
      <c r="BC69" s="139"/>
      <c r="BD69" s="139"/>
      <c r="BE69" s="139"/>
      <c r="BF69" s="139"/>
      <c r="BG69" s="139"/>
      <c r="BH69" s="139"/>
    </row>
    <row r="70" spans="1:60" ht="12.75" outlineLevel="1">
      <c r="A70" s="155"/>
      <c r="B70" s="143"/>
      <c r="C70" s="228" t="s">
        <v>984</v>
      </c>
      <c r="D70" s="229"/>
      <c r="E70" s="230"/>
      <c r="F70" s="231"/>
      <c r="G70" s="232"/>
      <c r="H70" s="151"/>
      <c r="I70" s="157"/>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40" t="str">
        <f>C70</f>
        <v>- provedení opatření vyplívající z projektové dokumentace na zajištění prostředí a osob proti kontaminaci azbestovými částicemi</v>
      </c>
      <c r="BB70" s="139"/>
      <c r="BC70" s="139"/>
      <c r="BD70" s="139"/>
      <c r="BE70" s="139"/>
      <c r="BF70" s="139"/>
      <c r="BG70" s="139"/>
      <c r="BH70" s="139"/>
    </row>
    <row r="71" spans="1:60" ht="33.75" outlineLevel="1">
      <c r="A71" s="155"/>
      <c r="B71" s="143"/>
      <c r="C71" s="179" t="s">
        <v>172</v>
      </c>
      <c r="D71" s="146"/>
      <c r="E71" s="149">
        <v>333.36</v>
      </c>
      <c r="F71" s="152"/>
      <c r="G71" s="152"/>
      <c r="H71" s="151"/>
      <c r="I71" s="157"/>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row>
    <row r="72" spans="1:60" ht="13.5" outlineLevel="1" thickBot="1">
      <c r="A72" s="164"/>
      <c r="B72" s="165"/>
      <c r="C72" s="184" t="s">
        <v>173</v>
      </c>
      <c r="D72" s="182"/>
      <c r="E72" s="183">
        <v>252.36</v>
      </c>
      <c r="F72" s="169"/>
      <c r="G72" s="169"/>
      <c r="H72" s="170"/>
      <c r="I72" s="171"/>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row>
    <row r="73" spans="3:41" ht="12.75" hidden="1">
      <c r="C73" s="82"/>
      <c r="AK73">
        <f>SUM(AK1:AK72)</f>
        <v>0</v>
      </c>
      <c r="AL73">
        <f>SUM(AL1:AL72)</f>
        <v>0</v>
      </c>
      <c r="AN73">
        <v>15</v>
      </c>
      <c r="AO73">
        <v>21</v>
      </c>
    </row>
    <row r="74" spans="1:41" ht="13.5" hidden="1" thickBot="1">
      <c r="A74" s="172"/>
      <c r="B74" s="173" t="s">
        <v>842</v>
      </c>
      <c r="C74" s="181"/>
      <c r="D74" s="174"/>
      <c r="E74" s="174"/>
      <c r="F74" s="174"/>
      <c r="G74" s="175">
        <f>F8+F60</f>
        <v>0</v>
      </c>
      <c r="AN74">
        <f>SUMIF(AM8:AM73,AN73,G8:G73)</f>
        <v>0</v>
      </c>
      <c r="AO74">
        <f>SUMIF(AM8:AM73,AO73,G8:G73)</f>
        <v>0</v>
      </c>
    </row>
  </sheetData>
  <sheetProtection password="88C7" sheet="1"/>
  <mergeCells count="16">
    <mergeCell ref="C64:G64"/>
    <mergeCell ref="C65:G65"/>
    <mergeCell ref="A1:G1"/>
    <mergeCell ref="C2:G2"/>
    <mergeCell ref="C3:G3"/>
    <mergeCell ref="C4:G4"/>
    <mergeCell ref="C7:G7"/>
    <mergeCell ref="F8:G8"/>
    <mergeCell ref="C45:G45"/>
    <mergeCell ref="F60:G60"/>
    <mergeCell ref="C62:G62"/>
    <mergeCell ref="C63:G63"/>
    <mergeCell ref="C67:G67"/>
    <mergeCell ref="C68:G68"/>
    <mergeCell ref="C69:G69"/>
    <mergeCell ref="C70:G70"/>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Soukup Pavel</dc:creator>
  <cp:keywords/>
  <dc:description/>
  <cp:lastModifiedBy>Jirka</cp:lastModifiedBy>
  <cp:lastPrinted>2012-06-29T07:38:16Z</cp:lastPrinted>
  <dcterms:created xsi:type="dcterms:W3CDTF">2009-04-08T07:15:50Z</dcterms:created>
  <dcterms:modified xsi:type="dcterms:W3CDTF">2014-09-08T14:24:29Z</dcterms:modified>
  <cp:category/>
  <cp:version/>
  <cp:contentType/>
  <cp:contentStatus/>
</cp:coreProperties>
</file>