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\Documents\Work-Acad-2\Č Třebová - školka-provizorní-nabídka-2020\"/>
    </mc:Choice>
  </mc:AlternateContent>
  <xr:revisionPtr revIDLastSave="0" documentId="8_{B0A2B5DD-2F28-4A53-AC20-AE6F3E476F0B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ceníků'!$1:$1</definedName>
    <definedName name="_xlnm.Print_Titles" localSheetId="0">Rekapitulace!$1:$1</definedName>
    <definedName name="_xlnm.Print_Area" localSheetId="1">'Položky všech ceníků'!$A$1:$AB$134</definedName>
  </definedNames>
  <calcPr calcId="181029"/>
</workbook>
</file>

<file path=xl/calcChain.xml><?xml version="1.0" encoding="utf-8"?>
<calcChain xmlns="http://schemas.openxmlformats.org/spreadsheetml/2006/main">
  <c r="Y128" i="2" l="1"/>
  <c r="Y127" i="2"/>
  <c r="Y126" i="2"/>
  <c r="Y113" i="2"/>
  <c r="Y114" i="2"/>
  <c r="Y112" i="2"/>
  <c r="F120" i="2" s="1"/>
  <c r="W26" i="1" s="1"/>
  <c r="W27" i="1" s="1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68" i="2"/>
  <c r="Y52" i="2"/>
  <c r="Y53" i="2"/>
  <c r="Y54" i="2"/>
  <c r="Y55" i="2"/>
  <c r="Y51" i="2"/>
  <c r="Y36" i="2"/>
  <c r="Y37" i="2"/>
  <c r="Y35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6" i="2"/>
  <c r="F134" i="2" l="1"/>
  <c r="W30" i="1" s="1"/>
  <c r="W31" i="1" s="1"/>
  <c r="F105" i="2"/>
  <c r="W21" i="1" s="1"/>
  <c r="W22" i="1" s="1"/>
  <c r="F43" i="2"/>
  <c r="W19" i="1" s="1"/>
  <c r="F60" i="2"/>
  <c r="W20" i="1" s="1"/>
  <c r="F28" i="2"/>
  <c r="W17" i="1" s="1"/>
  <c r="W18" i="1" s="1"/>
  <c r="W23" i="1" l="1"/>
  <c r="W33" i="1" s="1"/>
  <c r="J36" i="1" l="1"/>
  <c r="O36" i="1" s="1"/>
  <c r="Q36" i="1" s="1"/>
  <c r="J39" i="1"/>
  <c r="P39" i="1" s="1"/>
  <c r="Q39" i="1" s="1"/>
</calcChain>
</file>

<file path=xl/sharedStrings.xml><?xml version="1.0" encoding="utf-8"?>
<sst xmlns="http://schemas.openxmlformats.org/spreadsheetml/2006/main" count="351" uniqueCount="206">
  <si>
    <t>Zakázka číslo:</t>
  </si>
  <si>
    <t>20069-0</t>
  </si>
  <si>
    <t>Název:</t>
  </si>
  <si>
    <t>Stavební úpravy domu č.p. 98, Česká Třebová - Lhotka, provizorní mateřská škola</t>
  </si>
  <si>
    <t/>
  </si>
  <si>
    <t>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</si>
  <si>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</si>
  <si>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</si>
  <si>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</si>
  <si>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</si>
  <si>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</si>
  <si>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</si>
  <si>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</si>
  <si>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</si>
  <si>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Elektroinstalace  -  MONTÁŽ</t>
  </si>
  <si>
    <t>2.</t>
  </si>
  <si>
    <t xml:space="preserve">   Pomocné a stavební práce</t>
  </si>
  <si>
    <t>3.</t>
  </si>
  <si>
    <t>C801-3 - Stavební práce - výseky, kapsy, rýhy  -  MONTÁŽ</t>
  </si>
  <si>
    <t>4.</t>
  </si>
  <si>
    <t>VC 7/32 - Rozvaděče  -  MONTÁŽ</t>
  </si>
  <si>
    <t>5.</t>
  </si>
  <si>
    <t>MATERIÁL</t>
  </si>
  <si>
    <t>6.</t>
  </si>
  <si>
    <t xml:space="preserve">   Podružný materiál 5,00%</t>
  </si>
  <si>
    <t>CELKEM URN</t>
  </si>
  <si>
    <t>B.</t>
  </si>
  <si>
    <t>HZS</t>
  </si>
  <si>
    <t>7.</t>
  </si>
  <si>
    <t>Hodinová zúčtovací sazba</t>
  </si>
  <si>
    <t>CELKEM HZS</t>
  </si>
  <si>
    <t>C.</t>
  </si>
  <si>
    <t>VEDLEJŠÍ ROZPOČTOVÉ NÁKLADY</t>
  </si>
  <si>
    <t>8.</t>
  </si>
  <si>
    <t>Cestovné, úklid pracoviště</t>
  </si>
  <si>
    <t>Výchozí revize</t>
  </si>
  <si>
    <t>Zakreslení skutečného stavu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</si>
  <si>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</si>
  <si>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</si>
  <si>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</si>
  <si>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</si>
  <si>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</si>
  <si>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</si>
  <si>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</si>
  <si>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</si>
  <si>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Roman Hroděj</t>
  </si>
  <si>
    <t>e-mail:</t>
  </si>
  <si>
    <t>info@elektro-sychra.cz</t>
  </si>
  <si>
    <t>dne:</t>
  </si>
  <si>
    <t>C21M - Elektroinstalace</t>
  </si>
  <si>
    <t>Poř.č.</t>
  </si>
  <si>
    <t>Číslo pol.</t>
  </si>
  <si>
    <t>Cena/jedn. [Kč]</t>
  </si>
  <si>
    <t>Množství</t>
  </si>
  <si>
    <t>Jedn.</t>
  </si>
  <si>
    <t>Celkem [Kč]</t>
  </si>
  <si>
    <t>210010301</t>
  </si>
  <si>
    <t>krabice přístrojová (1901, KU 68/1, KP 67, KP 68; KZ 3) bez zapojení</t>
  </si>
  <si>
    <t>25,00</t>
  </si>
  <si>
    <t>ks</t>
  </si>
  <si>
    <t>210010302</t>
  </si>
  <si>
    <t>krabice přístrojová zapuštěná kruhová 1904 do sádrokartonu</t>
  </si>
  <si>
    <t>8,00</t>
  </si>
  <si>
    <t>210010321</t>
  </si>
  <si>
    <t>krabice odbočná s víčkem a svork. (1903, KR 68) kruhová vč. zapojení</t>
  </si>
  <si>
    <t>4,00</t>
  </si>
  <si>
    <t>15,00</t>
  </si>
  <si>
    <t>210110042</t>
  </si>
  <si>
    <t>čidlo pohybové na povrch 360°, IP44</t>
  </si>
  <si>
    <t>10,00</t>
  </si>
  <si>
    <t>210111021</t>
  </si>
  <si>
    <t>zásuvka v krabici prostředí vlhké 10/16A 250V 2P+Z</t>
  </si>
  <si>
    <t>210201019</t>
  </si>
  <si>
    <t>svítidlo zářivkové přisazené mřížkové 2x36W IP20</t>
  </si>
  <si>
    <t>210201025</t>
  </si>
  <si>
    <t>svítidlo zářivkové stropní mřížkové 2x58W IP20</t>
  </si>
  <si>
    <t>22,00</t>
  </si>
  <si>
    <t>210201068</t>
  </si>
  <si>
    <t>svítidlo zářivkové stropní 2x58W IP66</t>
  </si>
  <si>
    <t>3,00</t>
  </si>
  <si>
    <t>210220321</t>
  </si>
  <si>
    <t>svorka na potrubí "Bernard" vč. pásku (bez vodiče a připojení)</t>
  </si>
  <si>
    <t>210800003</t>
  </si>
  <si>
    <t>CYY 4mm2 zelenožlutý (PO)</t>
  </si>
  <si>
    <t>60,00</t>
  </si>
  <si>
    <t>m</t>
  </si>
  <si>
    <t>210800105</t>
  </si>
  <si>
    <t>CYKY 3Ax1.5mm2 (CYKY 3O1.5) 750V (PO)</t>
  </si>
  <si>
    <t>45,00</t>
  </si>
  <si>
    <t>CYKY 3Cx1.5mm2 (CYKY 3J1.5) 750V (PO)</t>
  </si>
  <si>
    <t>240,00</t>
  </si>
  <si>
    <t>210800106</t>
  </si>
  <si>
    <t>CYKY 3Cx2.5mm2 (CYKY 3J2.5) 750V (PO)</t>
  </si>
  <si>
    <t>110,00</t>
  </si>
  <si>
    <t>216110002</t>
  </si>
  <si>
    <t>spínač nástěnný prostředí obyčejné 1-pólový řazení 5 TANGO</t>
  </si>
  <si>
    <t>7,00</t>
  </si>
  <si>
    <t>216201005</t>
  </si>
  <si>
    <t>LED svítidlo přisazené, IP20</t>
  </si>
  <si>
    <t>216201007</t>
  </si>
  <si>
    <t>LED svítidlo přisazené , IP40</t>
  </si>
  <si>
    <t>16,00</t>
  </si>
  <si>
    <t>216201025</t>
  </si>
  <si>
    <t>LED svítidlo nouzové</t>
  </si>
  <si>
    <t>Celkem za ceník:</t>
  </si>
  <si>
    <t>Cena:</t>
  </si>
  <si>
    <t>Kč</t>
  </si>
  <si>
    <t>C801-3 - Stavební práce - výseky, kapsy, rýhy</t>
  </si>
  <si>
    <t>97303-1616</t>
  </si>
  <si>
    <t>vysek.zdi cihl.kapsy-krab.&lt;100x100x50mm</t>
  </si>
  <si>
    <t>36,00</t>
  </si>
  <si>
    <t>97403-1121</t>
  </si>
  <si>
    <t>vysek.rýh cihla do hl.30mm š.do 30mm</t>
  </si>
  <si>
    <t>100,00</t>
  </si>
  <si>
    <t>97403-1132</t>
  </si>
  <si>
    <t>vysek.rýh cihla do hl.50mm š.do 70mm</t>
  </si>
  <si>
    <t>VC 7/32 - Rozvaděče</t>
  </si>
  <si>
    <t>B-1501-1</t>
  </si>
  <si>
    <t>připojení jednožil. vodiče do 60A</t>
  </si>
  <si>
    <t>20,00</t>
  </si>
  <si>
    <t>E-2000-1</t>
  </si>
  <si>
    <t>jističe jednopólové do 25A IJ,IJV,IJM,LSF,LSF-DC</t>
  </si>
  <si>
    <t>9,00</t>
  </si>
  <si>
    <t>E-2011-1</t>
  </si>
  <si>
    <t>jističe čtyřpólové 25-60A (Cu)</t>
  </si>
  <si>
    <t>2,00</t>
  </si>
  <si>
    <t>F-0230-1</t>
  </si>
  <si>
    <t>stykače do 25A  V16M,D, V25M,D (1)</t>
  </si>
  <si>
    <t>P-0195-1</t>
  </si>
  <si>
    <t>svorka zapojená do 10A  RV2,5, 6035-00</t>
  </si>
  <si>
    <t>18,00</t>
  </si>
  <si>
    <t>Materiály</t>
  </si>
  <si>
    <t>02110</t>
  </si>
  <si>
    <t>SVORKA krabicová 273-104  3 X 2,5</t>
  </si>
  <si>
    <t>SVORKA WAGO 273-104  3 X 2,5</t>
  </si>
  <si>
    <t>02111</t>
  </si>
  <si>
    <t>SVORKA krabicová 273-105      5 X 2,5</t>
  </si>
  <si>
    <t>SVORKA WAGO 273-105      5 X 2,5</t>
  </si>
  <si>
    <t>10.078.962</t>
  </si>
  <si>
    <t>Svorka RSA  2,5 A řadová bílá</t>
  </si>
  <si>
    <t>KS</t>
  </si>
  <si>
    <t>1002278</t>
  </si>
  <si>
    <t>Krabice univerzální 73,5x43mm spojovatelná</t>
  </si>
  <si>
    <t>1002307</t>
  </si>
  <si>
    <t>Krabice univerzální KU68-1903 s víčkem KO68 a svorkovnicí S-66</t>
  </si>
  <si>
    <t>1006666</t>
  </si>
  <si>
    <t>Krabice univerzální KU68-1902 s víčkem KO 68 o73,5x43mm</t>
  </si>
  <si>
    <t>1006883</t>
  </si>
  <si>
    <t>STYKAC RSI-20-10-A230 Instalační stykač</t>
  </si>
  <si>
    <t>1011510</t>
  </si>
  <si>
    <t>Vodič CYA   2,5 H07V-K černá</t>
  </si>
  <si>
    <t>M</t>
  </si>
  <si>
    <t>1011609</t>
  </si>
  <si>
    <t>Svorka zemnící ZSA 16</t>
  </si>
  <si>
    <t>1016792</t>
  </si>
  <si>
    <t>Zářivka  58W/840 L T8 Lumilux Osram</t>
  </si>
  <si>
    <t>1020548</t>
  </si>
  <si>
    <t>Páska uzemňovací měděná ZS 16, 15x0,3 (délka 0,5m)</t>
  </si>
  <si>
    <t>1042886</t>
  </si>
  <si>
    <t>Zářivka  36W/840 L T8,  3350,0 Lm Ra 80</t>
  </si>
  <si>
    <t>11.016.131</t>
  </si>
  <si>
    <t>Jistič 16B/1 LTN</t>
  </si>
  <si>
    <t>11.016.521</t>
  </si>
  <si>
    <t>Chránič 25/4/0,03 LFN</t>
  </si>
  <si>
    <t>1109630</t>
  </si>
  <si>
    <t>ABB přístroj spínače 5 sériový</t>
  </si>
  <si>
    <t>1109702</t>
  </si>
  <si>
    <t>Tango kryt spínače dělený bílá</t>
  </si>
  <si>
    <t>1110818</t>
  </si>
  <si>
    <t>Tango rámeček 1-násobný bílá</t>
  </si>
  <si>
    <t>1120366</t>
  </si>
  <si>
    <t>V3258RPCEP/P</t>
  </si>
  <si>
    <t>1201512</t>
  </si>
  <si>
    <t>Svítidlo nouzové LED 1,2W ECONOMIC 3h IP65 svitící stále/při výpa</t>
  </si>
  <si>
    <t>1239012</t>
  </si>
  <si>
    <t>Svítidlo LLX 2x58W AL nízké</t>
  </si>
  <si>
    <t>1257856</t>
  </si>
  <si>
    <t>Kabel CYKY-O  3x 1,5 /100m</t>
  </si>
  <si>
    <t>1257864</t>
  </si>
  <si>
    <t>Kabel CYKY-J  3x 1,5 /100m</t>
  </si>
  <si>
    <t>1258074</t>
  </si>
  <si>
    <t>Kabel CYKY-J  3x 2,5 /100m</t>
  </si>
  <si>
    <t>1274765</t>
  </si>
  <si>
    <t>Svítidlo přisazené LED 24W 4000K 1920lm 400mm IP44 Surface-C</t>
  </si>
  <si>
    <t>1509160</t>
  </si>
  <si>
    <t>SVITIDLO MODUS KX4000M4KO/ND</t>
  </si>
  <si>
    <t>1684228</t>
  </si>
  <si>
    <t>Krabice univerzální KU68LD/1 o73x45mm do sádrokartonu</t>
  </si>
  <si>
    <t>2025104</t>
  </si>
  <si>
    <t>Vodič CYY  4 zeleno-žlutá</t>
  </si>
  <si>
    <t>3018591</t>
  </si>
  <si>
    <t>Svítidlo zářiv. 2 x 36,0 W Zářivkové, bílá mříž., přisazené, elektronický předř. 2 x 3350,0 Lm</t>
  </si>
  <si>
    <t>4011719</t>
  </si>
  <si>
    <t>Tango zásuvka 1-násobná s clonkami IP44 bílá</t>
  </si>
  <si>
    <t>4028461</t>
  </si>
  <si>
    <t>Hlídač pohybu 360° SL2500/B IP44 bílá</t>
  </si>
  <si>
    <t>Celkem za materiály:</t>
  </si>
  <si>
    <t>Práce v HZS</t>
  </si>
  <si>
    <t>Demontáž stávajících svítidel, stávající elektroinstalace.</t>
  </si>
  <si>
    <t>hod.</t>
  </si>
  <si>
    <t>Napojení na stávající zařízení, vyhledání vedení</t>
  </si>
  <si>
    <t>Úprava stávajícího zařízení - rozvaděče</t>
  </si>
  <si>
    <t>Celkem za práci v HZS:</t>
  </si>
  <si>
    <t>VRN</t>
  </si>
  <si>
    <t>kpl</t>
  </si>
  <si>
    <t>Celkem za VRN: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</si>
</sst>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[$-10405]#,##0;\-#,##0"/>
    <numFmt numFmtId="166" formatCode="#,##0.00\ &quot;Kč&quot;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59">
    <xf numFmtId="0" fontId="1" fillId="0" borderId="0" xfId="0" applyFont="1" applyFill="1" applyBorder="1"/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6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  <xf numFmtId="0" fontId="5" fillId="0" borderId="10" xfId="1" applyFont="1" applyBorder="1" applyAlignment="1">
      <alignment vertical="center" wrapText="1" readingOrder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166" fontId="8" fillId="0" borderId="0" xfId="1" applyNumberFormat="1" applyFont="1" applyAlignment="1">
      <alignment horizontal="right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5" fillId="0" borderId="0" xfId="1" applyFont="1" applyAlignment="1">
      <alignment vertical="top" wrapText="1" readingOrder="1"/>
    </xf>
    <xf numFmtId="14" fontId="5" fillId="0" borderId="0" xfId="1" applyNumberFormat="1" applyFont="1" applyAlignment="1">
      <alignment horizontal="left" vertical="top" wrapText="1" readingOrder="1"/>
    </xf>
    <xf numFmtId="0" fontId="1" fillId="0" borderId="0" xfId="0" applyFont="1" applyFill="1" applyBorder="1" applyAlignment="1">
      <alignment horizontal="left"/>
    </xf>
    <xf numFmtId="0" fontId="8" fillId="0" borderId="0" xfId="1" applyFont="1" applyAlignment="1">
      <alignment horizontal="right" vertical="top" wrapText="1" readingOrder="1"/>
    </xf>
    <xf numFmtId="166" fontId="8" fillId="0" borderId="0" xfId="1" applyNumberFormat="1" applyFont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6" fillId="0" borderId="0" xfId="1" applyFont="1" applyAlignment="1">
      <alignment horizontal="left" vertical="top" wrapText="1" readingOrder="1"/>
    </xf>
    <xf numFmtId="0" fontId="7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7" xfId="1" applyNumberFormat="1" applyFont="1" applyBorder="1" applyAlignment="1">
      <alignment vertical="top" wrapText="1"/>
    </xf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166" fontId="6" fillId="0" borderId="0" xfId="1" applyNumberFormat="1" applyFont="1" applyAlignment="1">
      <alignment horizontal="right" vertical="top" wrapText="1" readingOrder="1"/>
    </xf>
    <xf numFmtId="0" fontId="5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center" wrapText="1" readingOrder="1"/>
    </xf>
    <xf numFmtId="0" fontId="5" fillId="0" borderId="9" xfId="1" applyFont="1" applyBorder="1" applyAlignment="1">
      <alignment horizontal="right" vertical="center" wrapText="1" readingOrder="1"/>
    </xf>
    <xf numFmtId="166" fontId="5" fillId="0" borderId="9" xfId="1" applyNumberFormat="1" applyFont="1" applyBorder="1" applyAlignment="1">
      <alignment horizontal="right" vertical="center" wrapText="1" readingOrder="1"/>
    </xf>
    <xf numFmtId="166" fontId="1" fillId="0" borderId="9" xfId="1" applyNumberFormat="1" applyFont="1" applyBorder="1" applyAlignment="1">
      <alignment vertical="top" wrapText="1"/>
    </xf>
    <xf numFmtId="0" fontId="5" fillId="0" borderId="0" xfId="1" applyFont="1" applyAlignment="1">
      <alignment horizontal="left" vertical="top" wrapText="1" readingOrder="1"/>
    </xf>
    <xf numFmtId="166" fontId="5" fillId="0" borderId="0" xfId="1" applyNumberFormat="1" applyFont="1" applyAlignment="1">
      <alignment horizontal="right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9" xfId="1" applyFont="1" applyBorder="1" applyAlignment="1">
      <alignment horizontal="right" vertical="top" wrapText="1" readingOrder="1"/>
    </xf>
    <xf numFmtId="0" fontId="5" fillId="0" borderId="9" xfId="1" applyFont="1" applyBorder="1" applyAlignment="1">
      <alignment vertical="top" wrapText="1" readingOrder="1"/>
    </xf>
    <xf numFmtId="0" fontId="2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165" fontId="6" fillId="0" borderId="0" xfId="1" applyNumberFormat="1" applyFont="1" applyAlignment="1">
      <alignment horizontal="right" vertical="top" wrapText="1" readingOrder="1"/>
    </xf>
    <xf numFmtId="164" fontId="6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 applyBorder="1"/>
    <xf numFmtId="0" fontId="5" fillId="0" borderId="10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  <xf numFmtId="0" fontId="5" fillId="0" borderId="10" xfId="1" applyFont="1" applyBorder="1" applyAlignment="1">
      <alignment vertical="center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47"/>
  <sheetViews>
    <sheetView showGridLines="0" tabSelected="1" zoomScaleNormal="100" workbookViewId="0">
      <pane ySplit="1" topLeftCell="A2" activePane="bottomLeft" state="frozen"/>
      <selection pane="bottomLeft" activeCell="H47" sqref="H47:M47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2:27" ht="0" hidden="1" customHeight="1" x14ac:dyDescent="0.25"/>
    <row r="2" spans="2:27" ht="2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5.65" customHeight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5"/>
    </row>
    <row r="4" spans="2:27" ht="16.350000000000001" customHeight="1" x14ac:dyDescent="0.25">
      <c r="B4" s="6"/>
      <c r="C4" s="1"/>
      <c r="D4" s="1"/>
      <c r="E4" s="47" t="s">
        <v>0</v>
      </c>
      <c r="F4" s="48"/>
      <c r="G4" s="48"/>
      <c r="H4" s="48"/>
      <c r="I4" s="48"/>
      <c r="J4" s="48"/>
      <c r="K4" s="49" t="s">
        <v>1</v>
      </c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1"/>
      <c r="Z4" s="7"/>
      <c r="AA4" s="5"/>
    </row>
    <row r="5" spans="2:27" ht="33.75" customHeight="1" x14ac:dyDescent="0.25">
      <c r="B5" s="6"/>
      <c r="C5" s="1"/>
      <c r="D5" s="1"/>
      <c r="E5" s="47" t="s">
        <v>2</v>
      </c>
      <c r="F5" s="48"/>
      <c r="G5" s="48"/>
      <c r="H5" s="48"/>
      <c r="I5" s="48"/>
      <c r="J5" s="48"/>
      <c r="K5" s="49" t="s">
        <v>3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1"/>
      <c r="Z5" s="7"/>
      <c r="AA5" s="5"/>
    </row>
    <row r="6" spans="2:27" ht="16.350000000000001" customHeight="1" x14ac:dyDescent="0.25">
      <c r="B6" s="6"/>
      <c r="C6" s="1"/>
      <c r="D6" s="1"/>
      <c r="E6" s="47" t="s">
        <v>4</v>
      </c>
      <c r="F6" s="48"/>
      <c r="G6" s="48"/>
      <c r="H6" s="48"/>
      <c r="I6" s="48"/>
      <c r="J6" s="48"/>
      <c r="K6" s="49" t="s">
        <v>5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1"/>
      <c r="Z6" s="7"/>
      <c r="AA6" s="5"/>
    </row>
    <row r="7" spans="2:27" ht="2.85" customHeight="1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5"/>
    </row>
    <row r="8" spans="2:27" ht="0" hidden="1" customHeight="1" x14ac:dyDescent="0.2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2:27" ht="2.85" customHeight="1" x14ac:dyDescent="0.25">
      <c r="B9" s="1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2:27" ht="14.25" customHeight="1" x14ac:dyDescent="0.25"/>
    <row r="11" spans="2:27" ht="2.85" customHeight="1" x14ac:dyDescent="0.25"/>
    <row r="12" spans="2:27" ht="0" hidden="1" customHeight="1" x14ac:dyDescent="0.25"/>
    <row r="13" spans="2:27" ht="17.100000000000001" customHeight="1" x14ac:dyDescent="0.25">
      <c r="B13" s="44" t="s">
        <v>6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2:27" ht="2.85" customHeight="1" x14ac:dyDescent="0.25"/>
    <row r="15" spans="2:27" ht="11.45" customHeight="1" x14ac:dyDescent="0.25">
      <c r="B15" s="45" t="s">
        <v>7</v>
      </c>
      <c r="C15" s="37"/>
      <c r="D15" s="37"/>
      <c r="E15" s="37"/>
      <c r="F15" s="46" t="s">
        <v>8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45"/>
      <c r="T15" s="37"/>
      <c r="U15" s="37"/>
      <c r="V15" s="37"/>
      <c r="W15" s="45" t="s">
        <v>10</v>
      </c>
      <c r="X15" s="37"/>
      <c r="Y15" s="37"/>
      <c r="Z15" s="37"/>
      <c r="AA15" s="37"/>
    </row>
    <row r="16" spans="2:27" ht="11.45" customHeight="1" x14ac:dyDescent="0.25">
      <c r="B16" s="42" t="s">
        <v>11</v>
      </c>
      <c r="C16" s="20"/>
      <c r="D16" s="20"/>
      <c r="E16" s="20"/>
      <c r="F16" s="21" t="s">
        <v>12</v>
      </c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19"/>
      <c r="T16" s="20"/>
      <c r="U16" s="20"/>
      <c r="V16" s="20"/>
      <c r="W16" s="19" t="s">
        <v>4</v>
      </c>
      <c r="X16" s="20"/>
      <c r="Y16" s="20"/>
      <c r="Z16" s="20"/>
      <c r="AA16" s="20"/>
    </row>
    <row r="17" spans="2:27" ht="11.25" customHeight="1" x14ac:dyDescent="0.25">
      <c r="B17" s="33" t="s">
        <v>13</v>
      </c>
      <c r="C17" s="20"/>
      <c r="D17" s="20"/>
      <c r="E17" s="20"/>
      <c r="F17" s="34" t="s">
        <v>14</v>
      </c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33"/>
      <c r="T17" s="20"/>
      <c r="U17" s="20"/>
      <c r="V17" s="20"/>
      <c r="W17" s="35">
        <f>SUM('Položky všech ceníků'!F28:K28)</f>
        <v>0</v>
      </c>
      <c r="X17" s="26"/>
      <c r="Y17" s="26"/>
      <c r="Z17" s="26"/>
      <c r="AA17" s="26"/>
    </row>
    <row r="18" spans="2:27" ht="11.45" customHeight="1" x14ac:dyDescent="0.25">
      <c r="B18" s="33" t="s">
        <v>15</v>
      </c>
      <c r="C18" s="20"/>
      <c r="D18" s="20"/>
      <c r="E18" s="20"/>
      <c r="F18" s="34" t="s">
        <v>16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33"/>
      <c r="T18" s="20"/>
      <c r="U18" s="20"/>
      <c r="V18" s="20"/>
      <c r="W18" s="35">
        <f>W17*0.04</f>
        <v>0</v>
      </c>
      <c r="X18" s="26"/>
      <c r="Y18" s="26"/>
      <c r="Z18" s="26"/>
      <c r="AA18" s="26"/>
    </row>
    <row r="19" spans="2:27" ht="11.45" customHeight="1" x14ac:dyDescent="0.25">
      <c r="B19" s="33" t="s">
        <v>17</v>
      </c>
      <c r="C19" s="20"/>
      <c r="D19" s="20"/>
      <c r="E19" s="20"/>
      <c r="F19" s="34" t="s">
        <v>18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33"/>
      <c r="T19" s="20"/>
      <c r="U19" s="20"/>
      <c r="V19" s="20"/>
      <c r="W19" s="35">
        <f>SUM('Položky všech ceníků'!F43:I43)</f>
        <v>0</v>
      </c>
      <c r="X19" s="26"/>
      <c r="Y19" s="26"/>
      <c r="Z19" s="26"/>
      <c r="AA19" s="26"/>
    </row>
    <row r="20" spans="2:27" ht="11.45" customHeight="1" x14ac:dyDescent="0.25">
      <c r="B20" s="33" t="s">
        <v>19</v>
      </c>
      <c r="C20" s="20"/>
      <c r="D20" s="20"/>
      <c r="E20" s="20"/>
      <c r="F20" s="34" t="s">
        <v>20</v>
      </c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33"/>
      <c r="T20" s="20"/>
      <c r="U20" s="20"/>
      <c r="V20" s="20"/>
      <c r="W20" s="35">
        <f>SUM('Položky všech ceníků'!F60:I60)</f>
        <v>0</v>
      </c>
      <c r="X20" s="26"/>
      <c r="Y20" s="26"/>
      <c r="Z20" s="26"/>
      <c r="AA20" s="26"/>
    </row>
    <row r="21" spans="2:27" ht="11.25" customHeight="1" x14ac:dyDescent="0.25">
      <c r="B21" s="33" t="s">
        <v>21</v>
      </c>
      <c r="C21" s="20"/>
      <c r="D21" s="20"/>
      <c r="E21" s="20"/>
      <c r="F21" s="34" t="s">
        <v>22</v>
      </c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33"/>
      <c r="T21" s="20"/>
      <c r="U21" s="20"/>
      <c r="V21" s="20"/>
      <c r="W21" s="35">
        <f>SUM('Položky všech ceníků'!F105:K105)</f>
        <v>0</v>
      </c>
      <c r="X21" s="26"/>
      <c r="Y21" s="26"/>
      <c r="Z21" s="26"/>
      <c r="AA21" s="26"/>
    </row>
    <row r="22" spans="2:27" ht="11.45" customHeight="1" x14ac:dyDescent="0.25">
      <c r="B22" s="33" t="s">
        <v>23</v>
      </c>
      <c r="C22" s="20"/>
      <c r="D22" s="20"/>
      <c r="E22" s="20"/>
      <c r="F22" s="34" t="s">
        <v>24</v>
      </c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33"/>
      <c r="T22" s="20"/>
      <c r="U22" s="20"/>
      <c r="V22" s="20"/>
      <c r="W22" s="35">
        <f>W21*0.05</f>
        <v>0</v>
      </c>
      <c r="X22" s="26"/>
      <c r="Y22" s="26"/>
      <c r="Z22" s="26"/>
      <c r="AA22" s="26"/>
    </row>
    <row r="23" spans="2:27" ht="11.45" customHeight="1" x14ac:dyDescent="0.25">
      <c r="B23" s="42" t="s">
        <v>4</v>
      </c>
      <c r="C23" s="20"/>
      <c r="D23" s="20"/>
      <c r="E23" s="20"/>
      <c r="F23" s="21" t="s">
        <v>25</v>
      </c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9"/>
      <c r="T23" s="20"/>
      <c r="U23" s="20"/>
      <c r="V23" s="20"/>
      <c r="W23" s="43">
        <f>SUM(W17:AA22)</f>
        <v>0</v>
      </c>
      <c r="X23" s="26"/>
      <c r="Y23" s="26"/>
      <c r="Z23" s="26"/>
      <c r="AA23" s="26"/>
    </row>
    <row r="24" spans="2:27" ht="11.45" customHeight="1" x14ac:dyDescent="0.25">
      <c r="B24" s="33" t="s">
        <v>4</v>
      </c>
      <c r="C24" s="20"/>
      <c r="D24" s="20"/>
      <c r="E24" s="20"/>
      <c r="F24" s="34" t="s">
        <v>4</v>
      </c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33"/>
      <c r="T24" s="20"/>
      <c r="U24" s="20"/>
      <c r="V24" s="20"/>
      <c r="W24" s="35" t="s">
        <v>4</v>
      </c>
      <c r="X24" s="26"/>
      <c r="Y24" s="26"/>
      <c r="Z24" s="26"/>
      <c r="AA24" s="26"/>
    </row>
    <row r="25" spans="2:27" ht="11.25" customHeight="1" x14ac:dyDescent="0.25">
      <c r="B25" s="42" t="s">
        <v>26</v>
      </c>
      <c r="C25" s="20"/>
      <c r="D25" s="20"/>
      <c r="E25" s="20"/>
      <c r="F25" s="21" t="s">
        <v>27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19"/>
      <c r="T25" s="20"/>
      <c r="U25" s="20"/>
      <c r="V25" s="20"/>
      <c r="W25" s="43" t="s">
        <v>4</v>
      </c>
      <c r="X25" s="26"/>
      <c r="Y25" s="26"/>
      <c r="Z25" s="26"/>
      <c r="AA25" s="26"/>
    </row>
    <row r="26" spans="2:27" ht="11.45" customHeight="1" x14ac:dyDescent="0.25">
      <c r="B26" s="33" t="s">
        <v>28</v>
      </c>
      <c r="C26" s="20"/>
      <c r="D26" s="20"/>
      <c r="E26" s="20"/>
      <c r="F26" s="34" t="s">
        <v>29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33"/>
      <c r="T26" s="20"/>
      <c r="U26" s="20"/>
      <c r="V26" s="20"/>
      <c r="W26" s="35">
        <f>SUM('Položky všech ceníků'!F120:K120)</f>
        <v>0</v>
      </c>
      <c r="X26" s="26"/>
      <c r="Y26" s="26"/>
      <c r="Z26" s="26"/>
      <c r="AA26" s="26"/>
    </row>
    <row r="27" spans="2:27" ht="11.45" customHeight="1" x14ac:dyDescent="0.25">
      <c r="B27" s="42" t="s">
        <v>4</v>
      </c>
      <c r="C27" s="20"/>
      <c r="D27" s="20"/>
      <c r="E27" s="20"/>
      <c r="F27" s="21" t="s">
        <v>30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19"/>
      <c r="T27" s="20"/>
      <c r="U27" s="20"/>
      <c r="V27" s="20"/>
      <c r="W27" s="43">
        <f>SUM(W26)</f>
        <v>0</v>
      </c>
      <c r="X27" s="26"/>
      <c r="Y27" s="26"/>
      <c r="Z27" s="26"/>
      <c r="AA27" s="26"/>
    </row>
    <row r="28" spans="2:27" ht="11.45" customHeight="1" x14ac:dyDescent="0.25">
      <c r="B28" s="33" t="s">
        <v>4</v>
      </c>
      <c r="C28" s="20"/>
      <c r="D28" s="20"/>
      <c r="E28" s="20"/>
      <c r="F28" s="34" t="s">
        <v>4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33"/>
      <c r="T28" s="20"/>
      <c r="U28" s="20"/>
      <c r="V28" s="20"/>
      <c r="W28" s="35" t="s">
        <v>4</v>
      </c>
      <c r="X28" s="26"/>
      <c r="Y28" s="26"/>
      <c r="Z28" s="26"/>
      <c r="AA28" s="26"/>
    </row>
    <row r="29" spans="2:27" ht="11.45" customHeight="1" x14ac:dyDescent="0.25">
      <c r="B29" s="42" t="s">
        <v>31</v>
      </c>
      <c r="C29" s="20"/>
      <c r="D29" s="20"/>
      <c r="E29" s="20"/>
      <c r="F29" s="21" t="s">
        <v>32</v>
      </c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19"/>
      <c r="T29" s="20"/>
      <c r="U29" s="20"/>
      <c r="V29" s="20"/>
      <c r="W29" s="43" t="s">
        <v>4</v>
      </c>
      <c r="X29" s="26"/>
      <c r="Y29" s="26"/>
      <c r="Z29" s="26"/>
      <c r="AA29" s="26"/>
    </row>
    <row r="30" spans="2:27" ht="11.25" customHeight="1" x14ac:dyDescent="0.25">
      <c r="B30" s="33" t="s">
        <v>33</v>
      </c>
      <c r="C30" s="20"/>
      <c r="D30" s="20"/>
      <c r="E30" s="20"/>
      <c r="F30" s="34" t="s">
        <v>203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33"/>
      <c r="T30" s="20"/>
      <c r="U30" s="20"/>
      <c r="V30" s="20"/>
      <c r="W30" s="35">
        <f>SUM('Položky všech ceníků'!F134:K134)</f>
        <v>0</v>
      </c>
      <c r="X30" s="26"/>
      <c r="Y30" s="26"/>
      <c r="Z30" s="26"/>
      <c r="AA30" s="26"/>
    </row>
    <row r="31" spans="2:27" ht="11.45" customHeight="1" x14ac:dyDescent="0.25">
      <c r="B31" s="42" t="s">
        <v>4</v>
      </c>
      <c r="C31" s="20"/>
      <c r="D31" s="20"/>
      <c r="E31" s="20"/>
      <c r="F31" s="21" t="s">
        <v>37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19"/>
      <c r="T31" s="20"/>
      <c r="U31" s="20"/>
      <c r="V31" s="20"/>
      <c r="W31" s="43">
        <f>SUM(W30)</f>
        <v>0</v>
      </c>
      <c r="X31" s="26"/>
      <c r="Y31" s="26"/>
      <c r="Z31" s="26"/>
      <c r="AA31" s="26"/>
    </row>
    <row r="32" spans="2:27" ht="11.25" customHeight="1" x14ac:dyDescent="0.25">
      <c r="B32" s="33" t="s">
        <v>4</v>
      </c>
      <c r="C32" s="20"/>
      <c r="D32" s="20"/>
      <c r="E32" s="20"/>
      <c r="F32" s="34" t="s">
        <v>4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33"/>
      <c r="T32" s="20"/>
      <c r="U32" s="20"/>
      <c r="V32" s="20"/>
      <c r="W32" s="35" t="s">
        <v>4</v>
      </c>
      <c r="X32" s="26"/>
      <c r="Y32" s="26"/>
      <c r="Z32" s="26"/>
      <c r="AA32" s="26"/>
    </row>
    <row r="33" spans="2:27" ht="11.45" customHeight="1" x14ac:dyDescent="0.25">
      <c r="B33" s="36" t="s">
        <v>38</v>
      </c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9"/>
      <c r="T33" s="37"/>
      <c r="U33" s="37"/>
      <c r="V33" s="37"/>
      <c r="W33" s="40">
        <f>W23+W27+W31</f>
        <v>0</v>
      </c>
      <c r="X33" s="41"/>
      <c r="Y33" s="41"/>
      <c r="Z33" s="41"/>
      <c r="AA33" s="41"/>
    </row>
    <row r="34" spans="2:27" ht="14.1" customHeight="1" x14ac:dyDescent="0.25"/>
    <row r="35" spans="2:27" x14ac:dyDescent="0.25">
      <c r="B35" s="28" t="s">
        <v>4</v>
      </c>
      <c r="C35" s="29"/>
      <c r="D35" s="29"/>
      <c r="E35" s="29"/>
      <c r="F35" s="29"/>
      <c r="G35" s="29"/>
      <c r="H35" s="29"/>
      <c r="J35" s="30" t="s">
        <v>9</v>
      </c>
      <c r="K35" s="29"/>
      <c r="L35" s="29"/>
      <c r="M35" s="29"/>
      <c r="N35" s="29"/>
      <c r="O35" s="30" t="s">
        <v>40</v>
      </c>
      <c r="P35" s="29"/>
      <c r="Q35" s="13" t="s">
        <v>41</v>
      </c>
    </row>
    <row r="36" spans="2:27" x14ac:dyDescent="0.25">
      <c r="B36" s="30" t="s">
        <v>42</v>
      </c>
      <c r="C36" s="29"/>
      <c r="D36" s="29"/>
      <c r="E36" s="29"/>
      <c r="F36" s="29"/>
      <c r="G36" s="29"/>
      <c r="H36" s="29"/>
      <c r="I36" s="12"/>
      <c r="J36" s="31">
        <f>W33</f>
        <v>0</v>
      </c>
      <c r="K36" s="32"/>
      <c r="L36" s="32"/>
      <c r="M36" s="32"/>
      <c r="N36" s="32"/>
      <c r="O36" s="31">
        <f>J36*0.21</f>
        <v>0</v>
      </c>
      <c r="P36" s="32"/>
      <c r="Q36" s="16">
        <f>J36+O36</f>
        <v>0</v>
      </c>
    </row>
    <row r="37" spans="2:27" ht="0" hidden="1" customHeight="1" x14ac:dyDescent="0.25">
      <c r="J37" s="17"/>
      <c r="K37" s="17"/>
      <c r="L37" s="17"/>
      <c r="M37" s="17"/>
      <c r="N37" s="17"/>
      <c r="O37" s="17"/>
      <c r="P37" s="17"/>
      <c r="Q37" s="17"/>
    </row>
    <row r="38" spans="2:27" ht="3" customHeight="1" x14ac:dyDescent="0.25">
      <c r="J38" s="17"/>
      <c r="K38" s="17"/>
      <c r="L38" s="17"/>
      <c r="M38" s="17"/>
      <c r="N38" s="17"/>
      <c r="O38" s="17"/>
      <c r="P38" s="17"/>
      <c r="Q38" s="17"/>
    </row>
    <row r="39" spans="2:27" x14ac:dyDescent="0.25">
      <c r="B39" s="24" t="s">
        <v>43</v>
      </c>
      <c r="C39" s="20"/>
      <c r="D39" s="20"/>
      <c r="E39" s="20"/>
      <c r="F39" s="20"/>
      <c r="G39" s="20"/>
      <c r="H39" s="20"/>
      <c r="J39" s="25">
        <f>W33</f>
        <v>0</v>
      </c>
      <c r="K39" s="26"/>
      <c r="L39" s="26"/>
      <c r="M39" s="26"/>
      <c r="N39" s="26"/>
      <c r="O39" s="17"/>
      <c r="P39" s="18">
        <f>J39*0.21</f>
        <v>0</v>
      </c>
      <c r="Q39" s="18">
        <f>J39+P39</f>
        <v>0</v>
      </c>
    </row>
    <row r="40" spans="2:27" ht="5.65" customHeight="1" x14ac:dyDescent="0.25"/>
    <row r="41" spans="2:27" ht="2.85" customHeight="1" x14ac:dyDescent="0.25"/>
    <row r="42" spans="2:27" ht="0" hidden="1" customHeight="1" x14ac:dyDescent="0.25"/>
    <row r="43" spans="2:27" ht="2.25" customHeight="1" x14ac:dyDescent="0.25">
      <c r="B43" s="27" t="s">
        <v>4</v>
      </c>
      <c r="C43" s="20"/>
    </row>
    <row r="44" spans="2:27" ht="11.45" customHeight="1" x14ac:dyDescent="0.25"/>
    <row r="45" spans="2:27" ht="11.45" customHeight="1" x14ac:dyDescent="0.25">
      <c r="B45" s="19" t="s">
        <v>44</v>
      </c>
      <c r="C45" s="20"/>
      <c r="D45" s="20"/>
      <c r="E45" s="20"/>
      <c r="F45" s="20"/>
      <c r="G45" s="20"/>
      <c r="H45" s="21" t="s">
        <v>45</v>
      </c>
      <c r="I45" s="20"/>
      <c r="J45" s="20"/>
      <c r="K45" s="20"/>
      <c r="L45" s="20"/>
      <c r="M45" s="20"/>
    </row>
    <row r="46" spans="2:27" ht="11.45" customHeight="1" x14ac:dyDescent="0.25">
      <c r="B46" s="19" t="s">
        <v>46</v>
      </c>
      <c r="C46" s="20"/>
      <c r="D46" s="20"/>
      <c r="E46" s="20"/>
      <c r="F46" s="20"/>
      <c r="G46" s="20"/>
      <c r="H46" s="21" t="s">
        <v>47</v>
      </c>
      <c r="I46" s="20"/>
      <c r="J46" s="20"/>
      <c r="K46" s="20"/>
      <c r="L46" s="20"/>
      <c r="M46" s="20"/>
    </row>
    <row r="47" spans="2:27" ht="11.25" customHeight="1" x14ac:dyDescent="0.25">
      <c r="B47" s="19" t="s">
        <v>48</v>
      </c>
      <c r="C47" s="20"/>
      <c r="D47" s="20"/>
      <c r="E47" s="20"/>
      <c r="F47" s="20"/>
      <c r="G47" s="20"/>
      <c r="H47" s="22">
        <v>44048</v>
      </c>
      <c r="I47" s="23"/>
      <c r="J47" s="23"/>
      <c r="K47" s="23"/>
      <c r="L47" s="23"/>
      <c r="M47" s="23"/>
    </row>
  </sheetData>
  <sheetProtection algorithmName="SHA-512" hashValue="2RGMpx6HH1jMs864WvV/TrfNorhLi0kks5Wjm0nW4ihJLBjMBCpPMQYYkv/zAu+h/n4LgQMaWKzy3R/r3Q+7bA==" saltValue="Ug59F0DP7d9RRjWuyMoDwg==" spinCount="100000" sheet="1" objects="1" scenarios="1"/>
  <mergeCells count="98">
    <mergeCell ref="E4:J4"/>
    <mergeCell ref="K4:X4"/>
    <mergeCell ref="E5:J5"/>
    <mergeCell ref="K5:X5"/>
    <mergeCell ref="E6:J6"/>
    <mergeCell ref="K6:X6"/>
    <mergeCell ref="B13:AA13"/>
    <mergeCell ref="B15:E15"/>
    <mergeCell ref="F15:R15"/>
    <mergeCell ref="S15:V15"/>
    <mergeCell ref="W15:AA15"/>
    <mergeCell ref="B16:E16"/>
    <mergeCell ref="F16:R16"/>
    <mergeCell ref="S16:V16"/>
    <mergeCell ref="W16:AA16"/>
    <mergeCell ref="B17:E17"/>
    <mergeCell ref="F17:R17"/>
    <mergeCell ref="S17:V17"/>
    <mergeCell ref="W17:AA17"/>
    <mergeCell ref="B18:E18"/>
    <mergeCell ref="F18:R18"/>
    <mergeCell ref="S18:V18"/>
    <mergeCell ref="W18:AA18"/>
    <mergeCell ref="B19:E19"/>
    <mergeCell ref="F19:R19"/>
    <mergeCell ref="S19:V19"/>
    <mergeCell ref="W19:AA19"/>
    <mergeCell ref="B20:E20"/>
    <mergeCell ref="F20:R20"/>
    <mergeCell ref="S20:V20"/>
    <mergeCell ref="W20:AA20"/>
    <mergeCell ref="B21:E21"/>
    <mergeCell ref="F21:R21"/>
    <mergeCell ref="S21:V21"/>
    <mergeCell ref="W21:AA21"/>
    <mergeCell ref="B22:E22"/>
    <mergeCell ref="F22:R22"/>
    <mergeCell ref="S22:V22"/>
    <mergeCell ref="W22:AA22"/>
    <mergeCell ref="B23:E23"/>
    <mergeCell ref="F23:R23"/>
    <mergeCell ref="S23:V23"/>
    <mergeCell ref="W23:AA23"/>
    <mergeCell ref="B24:E24"/>
    <mergeCell ref="F24:R24"/>
    <mergeCell ref="S24:V24"/>
    <mergeCell ref="W24:AA24"/>
    <mergeCell ref="B25:E25"/>
    <mergeCell ref="F25:R25"/>
    <mergeCell ref="S25:V25"/>
    <mergeCell ref="W25:AA25"/>
    <mergeCell ref="B26:E26"/>
    <mergeCell ref="F26:R26"/>
    <mergeCell ref="S26:V26"/>
    <mergeCell ref="W26:AA26"/>
    <mergeCell ref="B27:E27"/>
    <mergeCell ref="F27:R27"/>
    <mergeCell ref="S27:V27"/>
    <mergeCell ref="W27:AA27"/>
    <mergeCell ref="B28:E28"/>
    <mergeCell ref="F28:R28"/>
    <mergeCell ref="S28:V28"/>
    <mergeCell ref="W28:AA28"/>
    <mergeCell ref="B29:E29"/>
    <mergeCell ref="F29:R29"/>
    <mergeCell ref="S29:V29"/>
    <mergeCell ref="W29:AA29"/>
    <mergeCell ref="B31:E31"/>
    <mergeCell ref="F31:R31"/>
    <mergeCell ref="S31:V31"/>
    <mergeCell ref="W31:AA31"/>
    <mergeCell ref="B30:E30"/>
    <mergeCell ref="F30:R30"/>
    <mergeCell ref="S30:V30"/>
    <mergeCell ref="W30:AA30"/>
    <mergeCell ref="B32:E32"/>
    <mergeCell ref="F32:R32"/>
    <mergeCell ref="S32:V32"/>
    <mergeCell ref="W32:AA32"/>
    <mergeCell ref="B33:E33"/>
    <mergeCell ref="F33:R33"/>
    <mergeCell ref="S33:V33"/>
    <mergeCell ref="W33:AA33"/>
    <mergeCell ref="B35:H35"/>
    <mergeCell ref="J35:N35"/>
    <mergeCell ref="O35:P35"/>
    <mergeCell ref="B36:H36"/>
    <mergeCell ref="J36:N36"/>
    <mergeCell ref="O36:P36"/>
    <mergeCell ref="B46:G46"/>
    <mergeCell ref="H46:M46"/>
    <mergeCell ref="B47:G47"/>
    <mergeCell ref="H47:M47"/>
    <mergeCell ref="B39:H39"/>
    <mergeCell ref="J39:N39"/>
    <mergeCell ref="B43:C43"/>
    <mergeCell ref="B45:G45"/>
    <mergeCell ref="H45:M45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34"/>
  <sheetViews>
    <sheetView showGridLines="0" zoomScaleNormal="100" workbookViewId="0">
      <pane ySplit="1" topLeftCell="A67" activePane="bottomLeft" state="frozen"/>
      <selection pane="bottomLeft" activeCell="S85" sqref="S85:U85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0.7109375" customWidth="1"/>
    <col min="10" max="10" width="0" hidden="1" customWidth="1"/>
    <col min="11" max="11" width="0.85546875" customWidth="1"/>
    <col min="12" max="12" width="2.5703125" customWidth="1"/>
    <col min="13" max="13" width="9.28515625" customWidth="1"/>
    <col min="14" max="14" width="0.28515625" customWidth="1"/>
    <col min="15" max="15" width="2.140625" customWidth="1"/>
    <col min="16" max="16" width="6.28515625" customWidth="1"/>
    <col min="17" max="17" width="0.85546875" customWidth="1"/>
    <col min="18" max="18" width="21.42578125" customWidth="1"/>
    <col min="19" max="19" width="13.7109375" customWidth="1"/>
    <col min="20" max="20" width="0.2851562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2:26" ht="0" hidden="1" customHeight="1" x14ac:dyDescent="0.25"/>
    <row r="2" spans="2:26" ht="2.85" customHeight="1" x14ac:dyDescent="0.25"/>
    <row r="3" spans="2:26" ht="17.100000000000001" customHeight="1" x14ac:dyDescent="0.25">
      <c r="B3" s="44" t="s">
        <v>49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2:26" ht="2.85" customHeight="1" x14ac:dyDescent="0.25"/>
    <row r="5" spans="2:26" x14ac:dyDescent="0.25">
      <c r="B5" s="56" t="s">
        <v>50</v>
      </c>
      <c r="C5" s="52"/>
      <c r="D5" s="57" t="s">
        <v>51</v>
      </c>
      <c r="E5" s="52"/>
      <c r="F5" s="52"/>
      <c r="G5" s="52"/>
      <c r="H5" s="52"/>
      <c r="I5" s="52"/>
      <c r="J5" s="52"/>
      <c r="K5" s="52"/>
      <c r="L5" s="52"/>
      <c r="M5" s="57" t="s">
        <v>8</v>
      </c>
      <c r="N5" s="52"/>
      <c r="O5" s="52"/>
      <c r="P5" s="52"/>
      <c r="Q5" s="52"/>
      <c r="R5" s="52"/>
      <c r="S5" s="56" t="s">
        <v>52</v>
      </c>
      <c r="T5" s="52"/>
      <c r="U5" s="52"/>
      <c r="V5" s="56" t="s">
        <v>53</v>
      </c>
      <c r="W5" s="52"/>
      <c r="X5" s="14" t="s">
        <v>54</v>
      </c>
      <c r="Y5" s="56" t="s">
        <v>55</v>
      </c>
      <c r="Z5" s="52"/>
    </row>
    <row r="6" spans="2:26" ht="24.95" customHeight="1" x14ac:dyDescent="0.25">
      <c r="B6" s="33">
        <v>1</v>
      </c>
      <c r="C6" s="20"/>
      <c r="D6" s="34" t="s">
        <v>56</v>
      </c>
      <c r="E6" s="20"/>
      <c r="F6" s="20"/>
      <c r="G6" s="20"/>
      <c r="H6" s="20"/>
      <c r="I6" s="20"/>
      <c r="J6" s="20"/>
      <c r="K6" s="20"/>
      <c r="L6" s="20"/>
      <c r="M6" s="34" t="s">
        <v>57</v>
      </c>
      <c r="N6" s="20"/>
      <c r="O6" s="20"/>
      <c r="P6" s="20"/>
      <c r="Q6" s="20"/>
      <c r="R6" s="20"/>
      <c r="S6" s="54">
        <v>0</v>
      </c>
      <c r="T6" s="55"/>
      <c r="U6" s="55"/>
      <c r="V6" s="33" t="s">
        <v>58</v>
      </c>
      <c r="W6" s="20"/>
      <c r="X6" s="11" t="s">
        <v>59</v>
      </c>
      <c r="Y6" s="50">
        <f>S6*V6</f>
        <v>0</v>
      </c>
      <c r="Z6" s="20"/>
    </row>
    <row r="7" spans="2:26" ht="24.95" customHeight="1" x14ac:dyDescent="0.25">
      <c r="B7" s="33">
        <v>2</v>
      </c>
      <c r="C7" s="20"/>
      <c r="D7" s="34" t="s">
        <v>60</v>
      </c>
      <c r="E7" s="20"/>
      <c r="F7" s="20"/>
      <c r="G7" s="20"/>
      <c r="H7" s="20"/>
      <c r="I7" s="20"/>
      <c r="J7" s="20"/>
      <c r="K7" s="20"/>
      <c r="L7" s="20"/>
      <c r="M7" s="34" t="s">
        <v>61</v>
      </c>
      <c r="N7" s="20"/>
      <c r="O7" s="20"/>
      <c r="P7" s="20"/>
      <c r="Q7" s="20"/>
      <c r="R7" s="20"/>
      <c r="S7" s="54">
        <v>0</v>
      </c>
      <c r="T7" s="55"/>
      <c r="U7" s="55"/>
      <c r="V7" s="33" t="s">
        <v>62</v>
      </c>
      <c r="W7" s="20"/>
      <c r="X7" s="11" t="s">
        <v>59</v>
      </c>
      <c r="Y7" s="50">
        <f t="shared" ref="Y7:Y23" si="0">S7*V7</f>
        <v>0</v>
      </c>
      <c r="Z7" s="20"/>
    </row>
    <row r="8" spans="2:26" ht="24.95" customHeight="1" x14ac:dyDescent="0.25">
      <c r="B8" s="33">
        <v>3</v>
      </c>
      <c r="C8" s="20"/>
      <c r="D8" s="34" t="s">
        <v>63</v>
      </c>
      <c r="E8" s="20"/>
      <c r="F8" s="20"/>
      <c r="G8" s="20"/>
      <c r="H8" s="20"/>
      <c r="I8" s="20"/>
      <c r="J8" s="20"/>
      <c r="K8" s="20"/>
      <c r="L8" s="20"/>
      <c r="M8" s="34" t="s">
        <v>64</v>
      </c>
      <c r="N8" s="20"/>
      <c r="O8" s="20"/>
      <c r="P8" s="20"/>
      <c r="Q8" s="20"/>
      <c r="R8" s="20"/>
      <c r="S8" s="54">
        <v>0</v>
      </c>
      <c r="T8" s="55"/>
      <c r="U8" s="55"/>
      <c r="V8" s="33" t="s">
        <v>65</v>
      </c>
      <c r="W8" s="20"/>
      <c r="X8" s="11" t="s">
        <v>59</v>
      </c>
      <c r="Y8" s="50">
        <f t="shared" si="0"/>
        <v>0</v>
      </c>
      <c r="Z8" s="20"/>
    </row>
    <row r="9" spans="2:26" ht="24.95" customHeight="1" x14ac:dyDescent="0.25">
      <c r="B9" s="33">
        <v>4</v>
      </c>
      <c r="C9" s="20"/>
      <c r="D9" s="34" t="s">
        <v>63</v>
      </c>
      <c r="E9" s="20"/>
      <c r="F9" s="20"/>
      <c r="G9" s="20"/>
      <c r="H9" s="20"/>
      <c r="I9" s="20"/>
      <c r="J9" s="20"/>
      <c r="K9" s="20"/>
      <c r="L9" s="20"/>
      <c r="M9" s="34" t="s">
        <v>64</v>
      </c>
      <c r="N9" s="20"/>
      <c r="O9" s="20"/>
      <c r="P9" s="20"/>
      <c r="Q9" s="20"/>
      <c r="R9" s="20"/>
      <c r="S9" s="54">
        <v>0</v>
      </c>
      <c r="T9" s="55"/>
      <c r="U9" s="55"/>
      <c r="V9" s="33" t="s">
        <v>66</v>
      </c>
      <c r="W9" s="20"/>
      <c r="X9" s="11" t="s">
        <v>59</v>
      </c>
      <c r="Y9" s="50">
        <f t="shared" si="0"/>
        <v>0</v>
      </c>
      <c r="Z9" s="20"/>
    </row>
    <row r="10" spans="2:26" ht="24.95" customHeight="1" x14ac:dyDescent="0.25">
      <c r="B10" s="33">
        <v>5</v>
      </c>
      <c r="C10" s="20"/>
      <c r="D10" s="34" t="s">
        <v>67</v>
      </c>
      <c r="E10" s="20"/>
      <c r="F10" s="20"/>
      <c r="G10" s="20"/>
      <c r="H10" s="20"/>
      <c r="I10" s="20"/>
      <c r="J10" s="20"/>
      <c r="K10" s="20"/>
      <c r="L10" s="20"/>
      <c r="M10" s="34" t="s">
        <v>68</v>
      </c>
      <c r="N10" s="20"/>
      <c r="O10" s="20"/>
      <c r="P10" s="20"/>
      <c r="Q10" s="20"/>
      <c r="R10" s="20"/>
      <c r="S10" s="54">
        <v>0</v>
      </c>
      <c r="T10" s="55"/>
      <c r="U10" s="55"/>
      <c r="V10" s="33" t="s">
        <v>69</v>
      </c>
      <c r="W10" s="20"/>
      <c r="X10" s="11" t="s">
        <v>59</v>
      </c>
      <c r="Y10" s="50">
        <f t="shared" si="0"/>
        <v>0</v>
      </c>
      <c r="Z10" s="20"/>
    </row>
    <row r="11" spans="2:26" ht="24.95" customHeight="1" x14ac:dyDescent="0.25">
      <c r="B11" s="33">
        <v>6</v>
      </c>
      <c r="C11" s="20"/>
      <c r="D11" s="34" t="s">
        <v>70</v>
      </c>
      <c r="E11" s="20"/>
      <c r="F11" s="20"/>
      <c r="G11" s="20"/>
      <c r="H11" s="20"/>
      <c r="I11" s="20"/>
      <c r="J11" s="20"/>
      <c r="K11" s="20"/>
      <c r="L11" s="20"/>
      <c r="M11" s="34" t="s">
        <v>71</v>
      </c>
      <c r="N11" s="20"/>
      <c r="O11" s="20"/>
      <c r="P11" s="20"/>
      <c r="Q11" s="20"/>
      <c r="R11" s="20"/>
      <c r="S11" s="54">
        <v>0</v>
      </c>
      <c r="T11" s="55"/>
      <c r="U11" s="55"/>
      <c r="V11" s="33" t="s">
        <v>62</v>
      </c>
      <c r="W11" s="20"/>
      <c r="X11" s="11" t="s">
        <v>59</v>
      </c>
      <c r="Y11" s="50">
        <f t="shared" si="0"/>
        <v>0</v>
      </c>
      <c r="Z11" s="20"/>
    </row>
    <row r="12" spans="2:26" ht="24.95" customHeight="1" x14ac:dyDescent="0.25">
      <c r="B12" s="33">
        <v>7</v>
      </c>
      <c r="C12" s="20"/>
      <c r="D12" s="34" t="s">
        <v>72</v>
      </c>
      <c r="E12" s="20"/>
      <c r="F12" s="20"/>
      <c r="G12" s="20"/>
      <c r="H12" s="20"/>
      <c r="I12" s="20"/>
      <c r="J12" s="20"/>
      <c r="K12" s="20"/>
      <c r="L12" s="20"/>
      <c r="M12" s="34" t="s">
        <v>73</v>
      </c>
      <c r="N12" s="20"/>
      <c r="O12" s="20"/>
      <c r="P12" s="20"/>
      <c r="Q12" s="20"/>
      <c r="R12" s="20"/>
      <c r="S12" s="54">
        <v>0</v>
      </c>
      <c r="T12" s="55"/>
      <c r="U12" s="55"/>
      <c r="V12" s="33" t="s">
        <v>65</v>
      </c>
      <c r="W12" s="20"/>
      <c r="X12" s="11" t="s">
        <v>59</v>
      </c>
      <c r="Y12" s="50">
        <f t="shared" si="0"/>
        <v>0</v>
      </c>
      <c r="Z12" s="20"/>
    </row>
    <row r="13" spans="2:26" ht="24.95" customHeight="1" x14ac:dyDescent="0.25">
      <c r="B13" s="33">
        <v>8</v>
      </c>
      <c r="C13" s="20"/>
      <c r="D13" s="34" t="s">
        <v>74</v>
      </c>
      <c r="E13" s="20"/>
      <c r="F13" s="20"/>
      <c r="G13" s="20"/>
      <c r="H13" s="20"/>
      <c r="I13" s="20"/>
      <c r="J13" s="20"/>
      <c r="K13" s="20"/>
      <c r="L13" s="20"/>
      <c r="M13" s="34" t="s">
        <v>75</v>
      </c>
      <c r="N13" s="20"/>
      <c r="O13" s="20"/>
      <c r="P13" s="20"/>
      <c r="Q13" s="20"/>
      <c r="R13" s="20"/>
      <c r="S13" s="54">
        <v>0</v>
      </c>
      <c r="T13" s="55"/>
      <c r="U13" s="55"/>
      <c r="V13" s="33" t="s">
        <v>76</v>
      </c>
      <c r="W13" s="20"/>
      <c r="X13" s="11" t="s">
        <v>59</v>
      </c>
      <c r="Y13" s="50">
        <f t="shared" si="0"/>
        <v>0</v>
      </c>
      <c r="Z13" s="20"/>
    </row>
    <row r="14" spans="2:26" ht="24.95" customHeight="1" x14ac:dyDescent="0.25">
      <c r="B14" s="33">
        <v>9</v>
      </c>
      <c r="C14" s="20"/>
      <c r="D14" s="34" t="s">
        <v>77</v>
      </c>
      <c r="E14" s="20"/>
      <c r="F14" s="20"/>
      <c r="G14" s="20"/>
      <c r="H14" s="20"/>
      <c r="I14" s="20"/>
      <c r="J14" s="20"/>
      <c r="K14" s="20"/>
      <c r="L14" s="20"/>
      <c r="M14" s="34" t="s">
        <v>78</v>
      </c>
      <c r="N14" s="20"/>
      <c r="O14" s="20"/>
      <c r="P14" s="20"/>
      <c r="Q14" s="20"/>
      <c r="R14" s="20"/>
      <c r="S14" s="54">
        <v>0</v>
      </c>
      <c r="T14" s="55"/>
      <c r="U14" s="55"/>
      <c r="V14" s="33" t="s">
        <v>79</v>
      </c>
      <c r="W14" s="20"/>
      <c r="X14" s="11" t="s">
        <v>59</v>
      </c>
      <c r="Y14" s="50">
        <f t="shared" si="0"/>
        <v>0</v>
      </c>
      <c r="Z14" s="20"/>
    </row>
    <row r="15" spans="2:26" ht="24.95" customHeight="1" x14ac:dyDescent="0.25">
      <c r="B15" s="33">
        <v>10</v>
      </c>
      <c r="C15" s="20"/>
      <c r="D15" s="34" t="s">
        <v>80</v>
      </c>
      <c r="E15" s="20"/>
      <c r="F15" s="20"/>
      <c r="G15" s="20"/>
      <c r="H15" s="20"/>
      <c r="I15" s="20"/>
      <c r="J15" s="20"/>
      <c r="K15" s="20"/>
      <c r="L15" s="20"/>
      <c r="M15" s="34" t="s">
        <v>81</v>
      </c>
      <c r="N15" s="20"/>
      <c r="O15" s="20"/>
      <c r="P15" s="20"/>
      <c r="Q15" s="20"/>
      <c r="R15" s="20"/>
      <c r="S15" s="54">
        <v>0</v>
      </c>
      <c r="T15" s="55"/>
      <c r="U15" s="55"/>
      <c r="V15" s="33" t="s">
        <v>69</v>
      </c>
      <c r="W15" s="20"/>
      <c r="X15" s="11" t="s">
        <v>59</v>
      </c>
      <c r="Y15" s="50">
        <f t="shared" si="0"/>
        <v>0</v>
      </c>
      <c r="Z15" s="20"/>
    </row>
    <row r="16" spans="2:26" ht="24.95" customHeight="1" x14ac:dyDescent="0.25">
      <c r="B16" s="33">
        <v>11</v>
      </c>
      <c r="C16" s="20"/>
      <c r="D16" s="34" t="s">
        <v>82</v>
      </c>
      <c r="E16" s="20"/>
      <c r="F16" s="20"/>
      <c r="G16" s="20"/>
      <c r="H16" s="20"/>
      <c r="I16" s="20"/>
      <c r="J16" s="20"/>
      <c r="K16" s="20"/>
      <c r="L16" s="20"/>
      <c r="M16" s="34" t="s">
        <v>83</v>
      </c>
      <c r="N16" s="20"/>
      <c r="O16" s="20"/>
      <c r="P16" s="20"/>
      <c r="Q16" s="20"/>
      <c r="R16" s="20"/>
      <c r="S16" s="54">
        <v>0</v>
      </c>
      <c r="T16" s="55"/>
      <c r="U16" s="55"/>
      <c r="V16" s="33" t="s">
        <v>84</v>
      </c>
      <c r="W16" s="20"/>
      <c r="X16" s="11" t="s">
        <v>85</v>
      </c>
      <c r="Y16" s="50">
        <f t="shared" si="0"/>
        <v>0</v>
      </c>
      <c r="Z16" s="20"/>
    </row>
    <row r="17" spans="2:26" ht="24.95" customHeight="1" x14ac:dyDescent="0.25">
      <c r="B17" s="33">
        <v>12</v>
      </c>
      <c r="C17" s="20"/>
      <c r="D17" s="34" t="s">
        <v>86</v>
      </c>
      <c r="E17" s="20"/>
      <c r="F17" s="20"/>
      <c r="G17" s="20"/>
      <c r="H17" s="20"/>
      <c r="I17" s="20"/>
      <c r="J17" s="20"/>
      <c r="K17" s="20"/>
      <c r="L17" s="20"/>
      <c r="M17" s="34" t="s">
        <v>87</v>
      </c>
      <c r="N17" s="20"/>
      <c r="O17" s="20"/>
      <c r="P17" s="20"/>
      <c r="Q17" s="20"/>
      <c r="R17" s="20"/>
      <c r="S17" s="54">
        <v>0</v>
      </c>
      <c r="T17" s="55"/>
      <c r="U17" s="55"/>
      <c r="V17" s="33" t="s">
        <v>88</v>
      </c>
      <c r="W17" s="20"/>
      <c r="X17" s="11" t="s">
        <v>85</v>
      </c>
      <c r="Y17" s="50">
        <f t="shared" si="0"/>
        <v>0</v>
      </c>
      <c r="Z17" s="20"/>
    </row>
    <row r="18" spans="2:26" ht="24.95" customHeight="1" x14ac:dyDescent="0.25">
      <c r="B18" s="33">
        <v>13</v>
      </c>
      <c r="C18" s="20"/>
      <c r="D18" s="34" t="s">
        <v>86</v>
      </c>
      <c r="E18" s="20"/>
      <c r="F18" s="20"/>
      <c r="G18" s="20"/>
      <c r="H18" s="20"/>
      <c r="I18" s="20"/>
      <c r="J18" s="20"/>
      <c r="K18" s="20"/>
      <c r="L18" s="20"/>
      <c r="M18" s="34" t="s">
        <v>89</v>
      </c>
      <c r="N18" s="20"/>
      <c r="O18" s="20"/>
      <c r="P18" s="20"/>
      <c r="Q18" s="20"/>
      <c r="R18" s="20"/>
      <c r="S18" s="54">
        <v>0</v>
      </c>
      <c r="T18" s="55"/>
      <c r="U18" s="55"/>
      <c r="V18" s="33" t="s">
        <v>90</v>
      </c>
      <c r="W18" s="20"/>
      <c r="X18" s="11" t="s">
        <v>85</v>
      </c>
      <c r="Y18" s="50">
        <f t="shared" si="0"/>
        <v>0</v>
      </c>
      <c r="Z18" s="20"/>
    </row>
    <row r="19" spans="2:26" ht="24.95" customHeight="1" x14ac:dyDescent="0.25">
      <c r="B19" s="33">
        <v>14</v>
      </c>
      <c r="C19" s="20"/>
      <c r="D19" s="34" t="s">
        <v>91</v>
      </c>
      <c r="E19" s="20"/>
      <c r="F19" s="20"/>
      <c r="G19" s="20"/>
      <c r="H19" s="20"/>
      <c r="I19" s="20"/>
      <c r="J19" s="20"/>
      <c r="K19" s="20"/>
      <c r="L19" s="20"/>
      <c r="M19" s="34" t="s">
        <v>92</v>
      </c>
      <c r="N19" s="20"/>
      <c r="O19" s="20"/>
      <c r="P19" s="20"/>
      <c r="Q19" s="20"/>
      <c r="R19" s="20"/>
      <c r="S19" s="54">
        <v>0</v>
      </c>
      <c r="T19" s="55"/>
      <c r="U19" s="55"/>
      <c r="V19" s="33" t="s">
        <v>93</v>
      </c>
      <c r="W19" s="20"/>
      <c r="X19" s="11" t="s">
        <v>85</v>
      </c>
      <c r="Y19" s="50">
        <f t="shared" si="0"/>
        <v>0</v>
      </c>
      <c r="Z19" s="20"/>
    </row>
    <row r="20" spans="2:26" ht="24.95" customHeight="1" x14ac:dyDescent="0.25">
      <c r="B20" s="33">
        <v>15</v>
      </c>
      <c r="C20" s="20"/>
      <c r="D20" s="34" t="s">
        <v>94</v>
      </c>
      <c r="E20" s="20"/>
      <c r="F20" s="20"/>
      <c r="G20" s="20"/>
      <c r="H20" s="20"/>
      <c r="I20" s="20"/>
      <c r="J20" s="20"/>
      <c r="K20" s="20"/>
      <c r="L20" s="20"/>
      <c r="M20" s="34" t="s">
        <v>95</v>
      </c>
      <c r="N20" s="20"/>
      <c r="O20" s="20"/>
      <c r="P20" s="20"/>
      <c r="Q20" s="20"/>
      <c r="R20" s="20"/>
      <c r="S20" s="54">
        <v>0</v>
      </c>
      <c r="T20" s="55"/>
      <c r="U20" s="55"/>
      <c r="V20" s="33" t="s">
        <v>96</v>
      </c>
      <c r="W20" s="20"/>
      <c r="X20" s="11" t="s">
        <v>59</v>
      </c>
      <c r="Y20" s="50">
        <f t="shared" si="0"/>
        <v>0</v>
      </c>
      <c r="Z20" s="20"/>
    </row>
    <row r="21" spans="2:26" x14ac:dyDescent="0.25">
      <c r="B21" s="33">
        <v>16</v>
      </c>
      <c r="C21" s="20"/>
      <c r="D21" s="34" t="s">
        <v>97</v>
      </c>
      <c r="E21" s="20"/>
      <c r="F21" s="20"/>
      <c r="G21" s="20"/>
      <c r="H21" s="20"/>
      <c r="I21" s="20"/>
      <c r="J21" s="20"/>
      <c r="K21" s="20"/>
      <c r="L21" s="20"/>
      <c r="M21" s="34" t="s">
        <v>98</v>
      </c>
      <c r="N21" s="20"/>
      <c r="O21" s="20"/>
      <c r="P21" s="20"/>
      <c r="Q21" s="20"/>
      <c r="R21" s="20"/>
      <c r="S21" s="54">
        <v>0</v>
      </c>
      <c r="T21" s="55"/>
      <c r="U21" s="55"/>
      <c r="V21" s="33" t="s">
        <v>79</v>
      </c>
      <c r="W21" s="20"/>
      <c r="X21" s="11" t="s">
        <v>59</v>
      </c>
      <c r="Y21" s="50">
        <f t="shared" si="0"/>
        <v>0</v>
      </c>
      <c r="Z21" s="20"/>
    </row>
    <row r="22" spans="2:26" x14ac:dyDescent="0.25">
      <c r="B22" s="33">
        <v>17</v>
      </c>
      <c r="C22" s="20"/>
      <c r="D22" s="34" t="s">
        <v>99</v>
      </c>
      <c r="E22" s="20"/>
      <c r="F22" s="20"/>
      <c r="G22" s="20"/>
      <c r="H22" s="20"/>
      <c r="I22" s="20"/>
      <c r="J22" s="20"/>
      <c r="K22" s="20"/>
      <c r="L22" s="20"/>
      <c r="M22" s="34" t="s">
        <v>100</v>
      </c>
      <c r="N22" s="20"/>
      <c r="O22" s="20"/>
      <c r="P22" s="20"/>
      <c r="Q22" s="20"/>
      <c r="R22" s="20"/>
      <c r="S22" s="54">
        <v>0</v>
      </c>
      <c r="T22" s="55"/>
      <c r="U22" s="55"/>
      <c r="V22" s="33" t="s">
        <v>101</v>
      </c>
      <c r="W22" s="20"/>
      <c r="X22" s="11" t="s">
        <v>59</v>
      </c>
      <c r="Y22" s="50">
        <f t="shared" si="0"/>
        <v>0</v>
      </c>
      <c r="Z22" s="20"/>
    </row>
    <row r="23" spans="2:26" x14ac:dyDescent="0.25">
      <c r="B23" s="33">
        <v>18</v>
      </c>
      <c r="C23" s="20"/>
      <c r="D23" s="34" t="s">
        <v>102</v>
      </c>
      <c r="E23" s="20"/>
      <c r="F23" s="20"/>
      <c r="G23" s="20"/>
      <c r="H23" s="20"/>
      <c r="I23" s="20"/>
      <c r="J23" s="20"/>
      <c r="K23" s="20"/>
      <c r="L23" s="20"/>
      <c r="M23" s="34" t="s">
        <v>103</v>
      </c>
      <c r="N23" s="20"/>
      <c r="O23" s="20"/>
      <c r="P23" s="20"/>
      <c r="Q23" s="20"/>
      <c r="R23" s="20"/>
      <c r="S23" s="54">
        <v>0</v>
      </c>
      <c r="T23" s="55"/>
      <c r="U23" s="55"/>
      <c r="V23" s="33" t="s">
        <v>69</v>
      </c>
      <c r="W23" s="20"/>
      <c r="X23" s="11" t="s">
        <v>59</v>
      </c>
      <c r="Y23" s="50">
        <f t="shared" si="0"/>
        <v>0</v>
      </c>
      <c r="Z23" s="20"/>
    </row>
    <row r="24" spans="2:26" ht="11.25" customHeight="1" x14ac:dyDescent="0.25">
      <c r="B24" s="51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2:26" ht="2.85" customHeight="1" x14ac:dyDescent="0.25"/>
    <row r="26" spans="2:26" ht="11.25" customHeight="1" x14ac:dyDescent="0.25">
      <c r="B26" s="21" t="s">
        <v>104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2:26" ht="1.5" customHeight="1" x14ac:dyDescent="0.25"/>
    <row r="28" spans="2:26" ht="11.25" customHeight="1" x14ac:dyDescent="0.25">
      <c r="C28" s="33" t="s">
        <v>105</v>
      </c>
      <c r="D28" s="20"/>
      <c r="F28" s="50">
        <f>SUM(Y6:Z23)</f>
        <v>0</v>
      </c>
      <c r="G28" s="20"/>
      <c r="H28" s="20"/>
      <c r="I28" s="20"/>
      <c r="J28" s="20"/>
      <c r="K28" s="20"/>
      <c r="L28" s="34" t="s">
        <v>106</v>
      </c>
      <c r="M28" s="20"/>
      <c r="N28" s="20"/>
      <c r="O28" s="20"/>
      <c r="P28" s="20"/>
      <c r="Q28" s="20"/>
    </row>
    <row r="29" spans="2:26" ht="9.9499999999999993" customHeight="1" x14ac:dyDescent="0.25"/>
    <row r="30" spans="2:26" ht="5.85" customHeight="1" x14ac:dyDescent="0.25"/>
    <row r="31" spans="2:26" ht="2.85" customHeight="1" x14ac:dyDescent="0.25"/>
    <row r="32" spans="2:26" ht="17.100000000000001" customHeight="1" x14ac:dyDescent="0.25">
      <c r="B32" s="44" t="s">
        <v>107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2:26" ht="2.85" customHeight="1" x14ac:dyDescent="0.25"/>
    <row r="34" spans="2:26" x14ac:dyDescent="0.25">
      <c r="B34" s="56" t="s">
        <v>50</v>
      </c>
      <c r="C34" s="52"/>
      <c r="D34" s="57" t="s">
        <v>51</v>
      </c>
      <c r="E34" s="52"/>
      <c r="F34" s="52"/>
      <c r="G34" s="52"/>
      <c r="H34" s="52"/>
      <c r="I34" s="52"/>
      <c r="J34" s="52"/>
      <c r="K34" s="52"/>
      <c r="L34" s="52"/>
      <c r="M34" s="57" t="s">
        <v>8</v>
      </c>
      <c r="N34" s="52"/>
      <c r="O34" s="52"/>
      <c r="P34" s="52"/>
      <c r="Q34" s="52"/>
      <c r="R34" s="52"/>
      <c r="S34" s="56" t="s">
        <v>52</v>
      </c>
      <c r="T34" s="52"/>
      <c r="U34" s="52"/>
      <c r="V34" s="56" t="s">
        <v>53</v>
      </c>
      <c r="W34" s="52"/>
      <c r="X34" s="14" t="s">
        <v>54</v>
      </c>
      <c r="Y34" s="56" t="s">
        <v>55</v>
      </c>
      <c r="Z34" s="52"/>
    </row>
    <row r="35" spans="2:26" x14ac:dyDescent="0.25">
      <c r="B35" s="33">
        <v>1</v>
      </c>
      <c r="C35" s="20"/>
      <c r="D35" s="34" t="s">
        <v>108</v>
      </c>
      <c r="E35" s="20"/>
      <c r="F35" s="20"/>
      <c r="G35" s="20"/>
      <c r="H35" s="20"/>
      <c r="I35" s="20"/>
      <c r="J35" s="20"/>
      <c r="K35" s="20"/>
      <c r="L35" s="20"/>
      <c r="M35" s="34" t="s">
        <v>109</v>
      </c>
      <c r="N35" s="20"/>
      <c r="O35" s="20"/>
      <c r="P35" s="20"/>
      <c r="Q35" s="20"/>
      <c r="R35" s="20"/>
      <c r="S35" s="54">
        <v>0</v>
      </c>
      <c r="T35" s="55"/>
      <c r="U35" s="55"/>
      <c r="V35" s="33" t="s">
        <v>110</v>
      </c>
      <c r="W35" s="20"/>
      <c r="X35" s="11" t="s">
        <v>59</v>
      </c>
      <c r="Y35" s="50">
        <f>S35*V35</f>
        <v>0</v>
      </c>
      <c r="Z35" s="20"/>
    </row>
    <row r="36" spans="2:26" x14ac:dyDescent="0.25">
      <c r="B36" s="33">
        <v>2</v>
      </c>
      <c r="C36" s="20"/>
      <c r="D36" s="34" t="s">
        <v>111</v>
      </c>
      <c r="E36" s="20"/>
      <c r="F36" s="20"/>
      <c r="G36" s="20"/>
      <c r="H36" s="20"/>
      <c r="I36" s="20"/>
      <c r="J36" s="20"/>
      <c r="K36" s="20"/>
      <c r="L36" s="20"/>
      <c r="M36" s="34" t="s">
        <v>112</v>
      </c>
      <c r="N36" s="20"/>
      <c r="O36" s="20"/>
      <c r="P36" s="20"/>
      <c r="Q36" s="20"/>
      <c r="R36" s="20"/>
      <c r="S36" s="54">
        <v>0</v>
      </c>
      <c r="T36" s="55"/>
      <c r="U36" s="55"/>
      <c r="V36" s="33" t="s">
        <v>113</v>
      </c>
      <c r="W36" s="20"/>
      <c r="X36" s="11" t="s">
        <v>85</v>
      </c>
      <c r="Y36" s="50">
        <f t="shared" ref="Y36:Y37" si="1">S36*V36</f>
        <v>0</v>
      </c>
      <c r="Z36" s="20"/>
    </row>
    <row r="37" spans="2:26" x14ac:dyDescent="0.25">
      <c r="B37" s="33">
        <v>3</v>
      </c>
      <c r="C37" s="20"/>
      <c r="D37" s="34" t="s">
        <v>114</v>
      </c>
      <c r="E37" s="20"/>
      <c r="F37" s="20"/>
      <c r="G37" s="20"/>
      <c r="H37" s="20"/>
      <c r="I37" s="20"/>
      <c r="J37" s="20"/>
      <c r="K37" s="20"/>
      <c r="L37" s="20"/>
      <c r="M37" s="34" t="s">
        <v>115</v>
      </c>
      <c r="N37" s="20"/>
      <c r="O37" s="20"/>
      <c r="P37" s="20"/>
      <c r="Q37" s="20"/>
      <c r="R37" s="20"/>
      <c r="S37" s="54">
        <v>0</v>
      </c>
      <c r="T37" s="55"/>
      <c r="U37" s="55"/>
      <c r="V37" s="33" t="s">
        <v>69</v>
      </c>
      <c r="W37" s="20"/>
      <c r="X37" s="11" t="s">
        <v>85</v>
      </c>
      <c r="Y37" s="50">
        <f t="shared" si="1"/>
        <v>0</v>
      </c>
      <c r="Z37" s="20"/>
    </row>
    <row r="38" spans="2:26" ht="11.25" customHeight="1" x14ac:dyDescent="0.25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2:26" ht="0" hidden="1" customHeight="1" x14ac:dyDescent="0.25"/>
    <row r="40" spans="2:26" ht="2.85" customHeight="1" x14ac:dyDescent="0.25"/>
    <row r="41" spans="2:26" ht="11.25" customHeight="1" x14ac:dyDescent="0.25">
      <c r="B41" s="21" t="s">
        <v>104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2:26" ht="1.5" customHeight="1" x14ac:dyDescent="0.25"/>
    <row r="43" spans="2:26" ht="11.25" customHeight="1" x14ac:dyDescent="0.25">
      <c r="C43" s="33" t="s">
        <v>105</v>
      </c>
      <c r="D43" s="20"/>
      <c r="F43" s="50">
        <f>SUM(Y35:Z37)</f>
        <v>0</v>
      </c>
      <c r="G43" s="20"/>
      <c r="H43" s="20"/>
      <c r="I43" s="20"/>
      <c r="K43" s="34" t="s">
        <v>106</v>
      </c>
      <c r="L43" s="20"/>
      <c r="M43" s="20"/>
      <c r="N43" s="20"/>
      <c r="O43" s="20"/>
      <c r="P43" s="20"/>
    </row>
    <row r="44" spans="2:26" ht="9.9499999999999993" customHeight="1" x14ac:dyDescent="0.25"/>
    <row r="45" spans="2:26" ht="5.65" customHeight="1" x14ac:dyDescent="0.25"/>
    <row r="46" spans="2:26" ht="2.85" customHeight="1" x14ac:dyDescent="0.25"/>
    <row r="47" spans="2:26" ht="0" hidden="1" customHeight="1" x14ac:dyDescent="0.25"/>
    <row r="48" spans="2:26" ht="17.100000000000001" customHeight="1" x14ac:dyDescent="0.25">
      <c r="B48" s="44" t="s">
        <v>116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2:26" ht="2.85" customHeight="1" x14ac:dyDescent="0.25"/>
    <row r="50" spans="2:26" x14ac:dyDescent="0.25">
      <c r="B50" s="56" t="s">
        <v>50</v>
      </c>
      <c r="C50" s="52"/>
      <c r="D50" s="57" t="s">
        <v>51</v>
      </c>
      <c r="E50" s="52"/>
      <c r="F50" s="52"/>
      <c r="G50" s="52"/>
      <c r="H50" s="52"/>
      <c r="I50" s="52"/>
      <c r="J50" s="52"/>
      <c r="K50" s="52"/>
      <c r="L50" s="52"/>
      <c r="M50" s="57" t="s">
        <v>8</v>
      </c>
      <c r="N50" s="52"/>
      <c r="O50" s="52"/>
      <c r="P50" s="52"/>
      <c r="Q50" s="52"/>
      <c r="R50" s="52"/>
      <c r="S50" s="56" t="s">
        <v>52</v>
      </c>
      <c r="T50" s="52"/>
      <c r="U50" s="52"/>
      <c r="V50" s="56" t="s">
        <v>53</v>
      </c>
      <c r="W50" s="52"/>
      <c r="X50" s="14" t="s">
        <v>54</v>
      </c>
      <c r="Y50" s="56" t="s">
        <v>55</v>
      </c>
      <c r="Z50" s="52"/>
    </row>
    <row r="51" spans="2:26" x14ac:dyDescent="0.25">
      <c r="B51" s="33">
        <v>1</v>
      </c>
      <c r="C51" s="20"/>
      <c r="D51" s="34" t="s">
        <v>117</v>
      </c>
      <c r="E51" s="20"/>
      <c r="F51" s="20"/>
      <c r="G51" s="20"/>
      <c r="H51" s="20"/>
      <c r="I51" s="20"/>
      <c r="J51" s="20"/>
      <c r="K51" s="20"/>
      <c r="L51" s="20"/>
      <c r="M51" s="34" t="s">
        <v>118</v>
      </c>
      <c r="N51" s="20"/>
      <c r="O51" s="20"/>
      <c r="P51" s="20"/>
      <c r="Q51" s="20"/>
      <c r="R51" s="20"/>
      <c r="S51" s="54">
        <v>0</v>
      </c>
      <c r="T51" s="55"/>
      <c r="U51" s="55"/>
      <c r="V51" s="33" t="s">
        <v>119</v>
      </c>
      <c r="W51" s="20"/>
      <c r="X51" s="11" t="s">
        <v>59</v>
      </c>
      <c r="Y51" s="50">
        <f>S51*V51</f>
        <v>0</v>
      </c>
      <c r="Z51" s="20"/>
    </row>
    <row r="52" spans="2:26" x14ac:dyDescent="0.25">
      <c r="B52" s="33">
        <v>2</v>
      </c>
      <c r="C52" s="20"/>
      <c r="D52" s="34" t="s">
        <v>120</v>
      </c>
      <c r="E52" s="20"/>
      <c r="F52" s="20"/>
      <c r="G52" s="20"/>
      <c r="H52" s="20"/>
      <c r="I52" s="20"/>
      <c r="J52" s="20"/>
      <c r="K52" s="20"/>
      <c r="L52" s="20"/>
      <c r="M52" s="34" t="s">
        <v>121</v>
      </c>
      <c r="N52" s="20"/>
      <c r="O52" s="20"/>
      <c r="P52" s="20"/>
      <c r="Q52" s="20"/>
      <c r="R52" s="20"/>
      <c r="S52" s="54">
        <v>0</v>
      </c>
      <c r="T52" s="55"/>
      <c r="U52" s="55"/>
      <c r="V52" s="33" t="s">
        <v>122</v>
      </c>
      <c r="W52" s="20"/>
      <c r="X52" s="11" t="s">
        <v>59</v>
      </c>
      <c r="Y52" s="50">
        <f t="shared" ref="Y52:Y55" si="2">S52*V52</f>
        <v>0</v>
      </c>
      <c r="Z52" s="20"/>
    </row>
    <row r="53" spans="2:26" x14ac:dyDescent="0.25">
      <c r="B53" s="33">
        <v>3</v>
      </c>
      <c r="C53" s="20"/>
      <c r="D53" s="34" t="s">
        <v>123</v>
      </c>
      <c r="E53" s="20"/>
      <c r="F53" s="20"/>
      <c r="G53" s="20"/>
      <c r="H53" s="20"/>
      <c r="I53" s="20"/>
      <c r="J53" s="20"/>
      <c r="K53" s="20"/>
      <c r="L53" s="20"/>
      <c r="M53" s="34" t="s">
        <v>124</v>
      </c>
      <c r="N53" s="20"/>
      <c r="O53" s="20"/>
      <c r="P53" s="20"/>
      <c r="Q53" s="20"/>
      <c r="R53" s="20"/>
      <c r="S53" s="54">
        <v>0</v>
      </c>
      <c r="T53" s="55"/>
      <c r="U53" s="55"/>
      <c r="V53" s="33" t="s">
        <v>125</v>
      </c>
      <c r="W53" s="20"/>
      <c r="X53" s="11" t="s">
        <v>59</v>
      </c>
      <c r="Y53" s="50">
        <f t="shared" si="2"/>
        <v>0</v>
      </c>
      <c r="Z53" s="20"/>
    </row>
    <row r="54" spans="2:26" x14ac:dyDescent="0.25">
      <c r="B54" s="33">
        <v>4</v>
      </c>
      <c r="C54" s="20"/>
      <c r="D54" s="34" t="s">
        <v>126</v>
      </c>
      <c r="E54" s="20"/>
      <c r="F54" s="20"/>
      <c r="G54" s="20"/>
      <c r="H54" s="20"/>
      <c r="I54" s="20"/>
      <c r="J54" s="20"/>
      <c r="K54" s="20"/>
      <c r="L54" s="20"/>
      <c r="M54" s="34" t="s">
        <v>127</v>
      </c>
      <c r="N54" s="20"/>
      <c r="O54" s="20"/>
      <c r="P54" s="20"/>
      <c r="Q54" s="20"/>
      <c r="R54" s="20"/>
      <c r="S54" s="54">
        <v>0</v>
      </c>
      <c r="T54" s="55"/>
      <c r="U54" s="55"/>
      <c r="V54" s="33" t="s">
        <v>79</v>
      </c>
      <c r="W54" s="20"/>
      <c r="X54" s="11" t="s">
        <v>59</v>
      </c>
      <c r="Y54" s="50">
        <f t="shared" si="2"/>
        <v>0</v>
      </c>
      <c r="Z54" s="20"/>
    </row>
    <row r="55" spans="2:26" x14ac:dyDescent="0.25">
      <c r="B55" s="33">
        <v>5</v>
      </c>
      <c r="C55" s="20"/>
      <c r="D55" s="34" t="s">
        <v>128</v>
      </c>
      <c r="E55" s="20"/>
      <c r="F55" s="20"/>
      <c r="G55" s="20"/>
      <c r="H55" s="20"/>
      <c r="I55" s="20"/>
      <c r="J55" s="20"/>
      <c r="K55" s="20"/>
      <c r="L55" s="20"/>
      <c r="M55" s="34" t="s">
        <v>129</v>
      </c>
      <c r="N55" s="20"/>
      <c r="O55" s="20"/>
      <c r="P55" s="20"/>
      <c r="Q55" s="20"/>
      <c r="R55" s="20"/>
      <c r="S55" s="54">
        <v>0</v>
      </c>
      <c r="T55" s="55"/>
      <c r="U55" s="55"/>
      <c r="V55" s="33" t="s">
        <v>130</v>
      </c>
      <c r="W55" s="20"/>
      <c r="X55" s="11" t="s">
        <v>59</v>
      </c>
      <c r="Y55" s="50">
        <f t="shared" si="2"/>
        <v>0</v>
      </c>
      <c r="Z55" s="20"/>
    </row>
    <row r="56" spans="2:26" ht="11.25" customHeight="1" x14ac:dyDescent="0.25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2:26" ht="2.85" customHeight="1" x14ac:dyDescent="0.25"/>
    <row r="58" spans="2:26" ht="11.25" customHeight="1" x14ac:dyDescent="0.25">
      <c r="B58" s="21" t="s">
        <v>104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2:26" ht="1.5" customHeight="1" x14ac:dyDescent="0.25"/>
    <row r="60" spans="2:26" ht="11.25" customHeight="1" x14ac:dyDescent="0.25">
      <c r="C60" s="33" t="s">
        <v>105</v>
      </c>
      <c r="D60" s="20"/>
      <c r="F60" s="50">
        <f>SUM(Y51:Z55)</f>
        <v>0</v>
      </c>
      <c r="G60" s="20"/>
      <c r="H60" s="20"/>
      <c r="I60" s="20"/>
      <c r="K60" s="34" t="s">
        <v>106</v>
      </c>
      <c r="L60" s="20"/>
      <c r="M60" s="20"/>
      <c r="N60" s="20"/>
      <c r="O60" s="20"/>
      <c r="P60" s="20"/>
    </row>
    <row r="61" spans="2:26" ht="9.9499999999999993" customHeight="1" x14ac:dyDescent="0.25"/>
    <row r="62" spans="2:26" ht="11.45" customHeight="1" x14ac:dyDescent="0.25"/>
    <row r="63" spans="2:26" ht="2.85" customHeight="1" x14ac:dyDescent="0.25"/>
    <row r="64" spans="2:26" ht="0" hidden="1" customHeight="1" x14ac:dyDescent="0.25"/>
    <row r="65" spans="2:26" ht="17.100000000000001" customHeight="1" x14ac:dyDescent="0.25">
      <c r="B65" s="44" t="s">
        <v>131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2:26" ht="2.85" customHeight="1" x14ac:dyDescent="0.25"/>
    <row r="67" spans="2:26" x14ac:dyDescent="0.25">
      <c r="B67" s="51" t="s">
        <v>50</v>
      </c>
      <c r="C67" s="52"/>
      <c r="D67" s="58" t="s">
        <v>51</v>
      </c>
      <c r="E67" s="52"/>
      <c r="F67" s="52"/>
      <c r="G67" s="52"/>
      <c r="H67" s="52"/>
      <c r="I67" s="52"/>
      <c r="J67" s="52"/>
      <c r="K67" s="52"/>
      <c r="L67" s="52"/>
      <c r="M67" s="58" t="s">
        <v>8</v>
      </c>
      <c r="N67" s="52"/>
      <c r="O67" s="52"/>
      <c r="P67" s="52"/>
      <c r="Q67" s="52"/>
      <c r="R67" s="52"/>
      <c r="S67" s="51" t="s">
        <v>52</v>
      </c>
      <c r="T67" s="52"/>
      <c r="U67" s="52"/>
      <c r="V67" s="51" t="s">
        <v>53</v>
      </c>
      <c r="W67" s="52"/>
      <c r="X67" s="15" t="s">
        <v>54</v>
      </c>
      <c r="Y67" s="51" t="s">
        <v>55</v>
      </c>
      <c r="Z67" s="52"/>
    </row>
    <row r="68" spans="2:26" x14ac:dyDescent="0.25">
      <c r="B68" s="33">
        <v>1</v>
      </c>
      <c r="C68" s="20"/>
      <c r="D68" s="34" t="s">
        <v>132</v>
      </c>
      <c r="E68" s="20"/>
      <c r="F68" s="20"/>
      <c r="G68" s="20"/>
      <c r="H68" s="20"/>
      <c r="I68" s="20"/>
      <c r="J68" s="20"/>
      <c r="K68" s="20"/>
      <c r="L68" s="20"/>
      <c r="M68" s="34" t="s">
        <v>133</v>
      </c>
      <c r="N68" s="20"/>
      <c r="O68" s="20"/>
      <c r="P68" s="20"/>
      <c r="Q68" s="20"/>
      <c r="R68" s="20"/>
      <c r="S68" s="54">
        <v>0</v>
      </c>
      <c r="T68" s="55"/>
      <c r="U68" s="55"/>
      <c r="V68" s="50">
        <v>15</v>
      </c>
      <c r="W68" s="20"/>
      <c r="X68" s="11" t="s">
        <v>59</v>
      </c>
      <c r="Y68" s="50">
        <f>S68*V68</f>
        <v>0</v>
      </c>
      <c r="Z68" s="20"/>
    </row>
    <row r="69" spans="2:26" x14ac:dyDescent="0.25">
      <c r="B69" s="33">
        <v>2</v>
      </c>
      <c r="C69" s="20"/>
      <c r="D69" s="34" t="s">
        <v>132</v>
      </c>
      <c r="E69" s="20"/>
      <c r="F69" s="20"/>
      <c r="G69" s="20"/>
      <c r="H69" s="20"/>
      <c r="I69" s="20"/>
      <c r="J69" s="20"/>
      <c r="K69" s="20"/>
      <c r="L69" s="20"/>
      <c r="M69" s="34" t="s">
        <v>134</v>
      </c>
      <c r="N69" s="20"/>
      <c r="O69" s="20"/>
      <c r="P69" s="20"/>
      <c r="Q69" s="20"/>
      <c r="R69" s="20"/>
      <c r="S69" s="54">
        <v>0</v>
      </c>
      <c r="T69" s="55"/>
      <c r="U69" s="55"/>
      <c r="V69" s="50">
        <v>20</v>
      </c>
      <c r="W69" s="20"/>
      <c r="X69" s="11" t="s">
        <v>59</v>
      </c>
      <c r="Y69" s="50">
        <f t="shared" ref="Y69:Y100" si="3">S69*V69</f>
        <v>0</v>
      </c>
      <c r="Z69" s="20"/>
    </row>
    <row r="70" spans="2:26" x14ac:dyDescent="0.25">
      <c r="B70" s="33">
        <v>3</v>
      </c>
      <c r="C70" s="20"/>
      <c r="D70" s="34" t="s">
        <v>135</v>
      </c>
      <c r="E70" s="20"/>
      <c r="F70" s="20"/>
      <c r="G70" s="20"/>
      <c r="H70" s="20"/>
      <c r="I70" s="20"/>
      <c r="J70" s="20"/>
      <c r="K70" s="20"/>
      <c r="L70" s="20"/>
      <c r="M70" s="34" t="s">
        <v>136</v>
      </c>
      <c r="N70" s="20"/>
      <c r="O70" s="20"/>
      <c r="P70" s="20"/>
      <c r="Q70" s="20"/>
      <c r="R70" s="20"/>
      <c r="S70" s="54">
        <v>0</v>
      </c>
      <c r="T70" s="55"/>
      <c r="U70" s="55"/>
      <c r="V70" s="50">
        <v>15</v>
      </c>
      <c r="W70" s="20"/>
      <c r="X70" s="11" t="s">
        <v>59</v>
      </c>
      <c r="Y70" s="50">
        <f t="shared" si="3"/>
        <v>0</v>
      </c>
      <c r="Z70" s="20"/>
    </row>
    <row r="71" spans="2:26" x14ac:dyDescent="0.25">
      <c r="B71" s="33">
        <v>4</v>
      </c>
      <c r="C71" s="20"/>
      <c r="D71" s="34" t="s">
        <v>135</v>
      </c>
      <c r="E71" s="20"/>
      <c r="F71" s="20"/>
      <c r="G71" s="20"/>
      <c r="H71" s="20"/>
      <c r="I71" s="20"/>
      <c r="J71" s="20"/>
      <c r="K71" s="20"/>
      <c r="L71" s="20"/>
      <c r="M71" s="34" t="s">
        <v>137</v>
      </c>
      <c r="N71" s="20"/>
      <c r="O71" s="20"/>
      <c r="P71" s="20"/>
      <c r="Q71" s="20"/>
      <c r="R71" s="20"/>
      <c r="S71" s="54">
        <v>0</v>
      </c>
      <c r="T71" s="55"/>
      <c r="U71" s="55"/>
      <c r="V71" s="50">
        <v>20</v>
      </c>
      <c r="W71" s="20"/>
      <c r="X71" s="11" t="s">
        <v>59</v>
      </c>
      <c r="Y71" s="50">
        <f t="shared" si="3"/>
        <v>0</v>
      </c>
      <c r="Z71" s="20"/>
    </row>
    <row r="72" spans="2:26" x14ac:dyDescent="0.25">
      <c r="B72" s="33">
        <v>5</v>
      </c>
      <c r="C72" s="20"/>
      <c r="D72" s="34" t="s">
        <v>138</v>
      </c>
      <c r="E72" s="20"/>
      <c r="F72" s="20"/>
      <c r="G72" s="20"/>
      <c r="H72" s="20"/>
      <c r="I72" s="20"/>
      <c r="J72" s="20"/>
      <c r="K72" s="20"/>
      <c r="L72" s="20"/>
      <c r="M72" s="34" t="s">
        <v>139</v>
      </c>
      <c r="N72" s="20"/>
      <c r="O72" s="20"/>
      <c r="P72" s="20"/>
      <c r="Q72" s="20"/>
      <c r="R72" s="20"/>
      <c r="S72" s="54">
        <v>0</v>
      </c>
      <c r="T72" s="55"/>
      <c r="U72" s="55"/>
      <c r="V72" s="50">
        <v>18</v>
      </c>
      <c r="W72" s="20"/>
      <c r="X72" s="11" t="s">
        <v>140</v>
      </c>
      <c r="Y72" s="50">
        <f t="shared" si="3"/>
        <v>0</v>
      </c>
      <c r="Z72" s="20"/>
    </row>
    <row r="73" spans="2:26" x14ac:dyDescent="0.25">
      <c r="B73" s="33">
        <v>6</v>
      </c>
      <c r="C73" s="20"/>
      <c r="D73" s="34" t="s">
        <v>141</v>
      </c>
      <c r="E73" s="20"/>
      <c r="F73" s="20"/>
      <c r="G73" s="20"/>
      <c r="H73" s="20"/>
      <c r="I73" s="20"/>
      <c r="J73" s="20"/>
      <c r="K73" s="20"/>
      <c r="L73" s="20"/>
      <c r="M73" s="34" t="s">
        <v>142</v>
      </c>
      <c r="N73" s="20"/>
      <c r="O73" s="20"/>
      <c r="P73" s="20"/>
      <c r="Q73" s="20"/>
      <c r="R73" s="20"/>
      <c r="S73" s="54">
        <v>0</v>
      </c>
      <c r="T73" s="55"/>
      <c r="U73" s="55"/>
      <c r="V73" s="50">
        <v>25</v>
      </c>
      <c r="W73" s="20"/>
      <c r="X73" s="11" t="s">
        <v>140</v>
      </c>
      <c r="Y73" s="50">
        <f t="shared" si="3"/>
        <v>0</v>
      </c>
      <c r="Z73" s="20"/>
    </row>
    <row r="74" spans="2:26" ht="24.95" customHeight="1" x14ac:dyDescent="0.25">
      <c r="B74" s="33">
        <v>7</v>
      </c>
      <c r="C74" s="20"/>
      <c r="D74" s="34" t="s">
        <v>143</v>
      </c>
      <c r="E74" s="20"/>
      <c r="F74" s="20"/>
      <c r="G74" s="20"/>
      <c r="H74" s="20"/>
      <c r="I74" s="20"/>
      <c r="J74" s="20"/>
      <c r="K74" s="20"/>
      <c r="L74" s="20"/>
      <c r="M74" s="34" t="s">
        <v>144</v>
      </c>
      <c r="N74" s="20"/>
      <c r="O74" s="20"/>
      <c r="P74" s="20"/>
      <c r="Q74" s="20"/>
      <c r="R74" s="20"/>
      <c r="S74" s="54">
        <v>0</v>
      </c>
      <c r="T74" s="55"/>
      <c r="U74" s="55"/>
      <c r="V74" s="50">
        <v>4</v>
      </c>
      <c r="W74" s="20"/>
      <c r="X74" s="11" t="s">
        <v>140</v>
      </c>
      <c r="Y74" s="50">
        <f t="shared" si="3"/>
        <v>0</v>
      </c>
      <c r="Z74" s="20"/>
    </row>
    <row r="75" spans="2:26" ht="24.95" customHeight="1" x14ac:dyDescent="0.25">
      <c r="B75" s="33">
        <v>8</v>
      </c>
      <c r="C75" s="20"/>
      <c r="D75" s="34" t="s">
        <v>145</v>
      </c>
      <c r="E75" s="20"/>
      <c r="F75" s="20"/>
      <c r="G75" s="20"/>
      <c r="H75" s="20"/>
      <c r="I75" s="20"/>
      <c r="J75" s="20"/>
      <c r="K75" s="20"/>
      <c r="L75" s="20"/>
      <c r="M75" s="34" t="s">
        <v>146</v>
      </c>
      <c r="N75" s="20"/>
      <c r="O75" s="20"/>
      <c r="P75" s="20"/>
      <c r="Q75" s="20"/>
      <c r="R75" s="20"/>
      <c r="S75" s="54">
        <v>0</v>
      </c>
      <c r="T75" s="55"/>
      <c r="U75" s="55"/>
      <c r="V75" s="50">
        <v>15</v>
      </c>
      <c r="W75" s="20"/>
      <c r="X75" s="11" t="s">
        <v>140</v>
      </c>
      <c r="Y75" s="50">
        <f t="shared" si="3"/>
        <v>0</v>
      </c>
      <c r="Z75" s="20"/>
    </row>
    <row r="76" spans="2:26" x14ac:dyDescent="0.25">
      <c r="B76" s="33">
        <v>9</v>
      </c>
      <c r="C76" s="20"/>
      <c r="D76" s="34" t="s">
        <v>147</v>
      </c>
      <c r="E76" s="20"/>
      <c r="F76" s="20"/>
      <c r="G76" s="20"/>
      <c r="H76" s="20"/>
      <c r="I76" s="20"/>
      <c r="J76" s="20"/>
      <c r="K76" s="20"/>
      <c r="L76" s="20"/>
      <c r="M76" s="34" t="s">
        <v>148</v>
      </c>
      <c r="N76" s="20"/>
      <c r="O76" s="20"/>
      <c r="P76" s="20"/>
      <c r="Q76" s="20"/>
      <c r="R76" s="20"/>
      <c r="S76" s="54">
        <v>0</v>
      </c>
      <c r="T76" s="55"/>
      <c r="U76" s="55"/>
      <c r="V76" s="50">
        <v>3</v>
      </c>
      <c r="W76" s="20"/>
      <c r="X76" s="11" t="s">
        <v>59</v>
      </c>
      <c r="Y76" s="50">
        <f t="shared" si="3"/>
        <v>0</v>
      </c>
      <c r="Z76" s="20"/>
    </row>
    <row r="77" spans="2:26" x14ac:dyDescent="0.25">
      <c r="B77" s="33">
        <v>10</v>
      </c>
      <c r="C77" s="20"/>
      <c r="D77" s="34" t="s">
        <v>149</v>
      </c>
      <c r="E77" s="20"/>
      <c r="F77" s="20"/>
      <c r="G77" s="20"/>
      <c r="H77" s="20"/>
      <c r="I77" s="20"/>
      <c r="J77" s="20"/>
      <c r="K77" s="20"/>
      <c r="L77" s="20"/>
      <c r="M77" s="34" t="s">
        <v>150</v>
      </c>
      <c r="N77" s="20"/>
      <c r="O77" s="20"/>
      <c r="P77" s="20"/>
      <c r="Q77" s="20"/>
      <c r="R77" s="20"/>
      <c r="S77" s="54">
        <v>0</v>
      </c>
      <c r="T77" s="55"/>
      <c r="U77" s="55"/>
      <c r="V77" s="50">
        <v>20</v>
      </c>
      <c r="W77" s="20"/>
      <c r="X77" s="11" t="s">
        <v>151</v>
      </c>
      <c r="Y77" s="50">
        <f t="shared" si="3"/>
        <v>0</v>
      </c>
      <c r="Z77" s="20"/>
    </row>
    <row r="78" spans="2:26" x14ac:dyDescent="0.25">
      <c r="B78" s="33">
        <v>11</v>
      </c>
      <c r="C78" s="20"/>
      <c r="D78" s="34" t="s">
        <v>152</v>
      </c>
      <c r="E78" s="20"/>
      <c r="F78" s="20"/>
      <c r="G78" s="20"/>
      <c r="H78" s="20"/>
      <c r="I78" s="20"/>
      <c r="J78" s="20"/>
      <c r="K78" s="20"/>
      <c r="L78" s="20"/>
      <c r="M78" s="34" t="s">
        <v>153</v>
      </c>
      <c r="N78" s="20"/>
      <c r="O78" s="20"/>
      <c r="P78" s="20"/>
      <c r="Q78" s="20"/>
      <c r="R78" s="20"/>
      <c r="S78" s="54">
        <v>0</v>
      </c>
      <c r="T78" s="55"/>
      <c r="U78" s="55"/>
      <c r="V78" s="50">
        <v>10</v>
      </c>
      <c r="W78" s="20"/>
      <c r="X78" s="11" t="s">
        <v>140</v>
      </c>
      <c r="Y78" s="50">
        <f t="shared" si="3"/>
        <v>0</v>
      </c>
      <c r="Z78" s="20"/>
    </row>
    <row r="79" spans="2:26" x14ac:dyDescent="0.25">
      <c r="B79" s="33">
        <v>12</v>
      </c>
      <c r="C79" s="20"/>
      <c r="D79" s="34" t="s">
        <v>154</v>
      </c>
      <c r="E79" s="20"/>
      <c r="F79" s="20"/>
      <c r="G79" s="20"/>
      <c r="H79" s="20"/>
      <c r="I79" s="20"/>
      <c r="J79" s="20"/>
      <c r="K79" s="20"/>
      <c r="L79" s="20"/>
      <c r="M79" s="34" t="s">
        <v>155</v>
      </c>
      <c r="N79" s="20"/>
      <c r="O79" s="20"/>
      <c r="P79" s="20"/>
      <c r="Q79" s="20"/>
      <c r="R79" s="20"/>
      <c r="S79" s="54">
        <v>0</v>
      </c>
      <c r="T79" s="55"/>
      <c r="U79" s="55"/>
      <c r="V79" s="50">
        <v>44</v>
      </c>
      <c r="W79" s="20"/>
      <c r="X79" s="11" t="s">
        <v>140</v>
      </c>
      <c r="Y79" s="50">
        <f t="shared" si="3"/>
        <v>0</v>
      </c>
      <c r="Z79" s="20"/>
    </row>
    <row r="80" spans="2:26" x14ac:dyDescent="0.25">
      <c r="B80" s="33">
        <v>13</v>
      </c>
      <c r="C80" s="20"/>
      <c r="D80" s="34" t="s">
        <v>154</v>
      </c>
      <c r="E80" s="20"/>
      <c r="F80" s="20"/>
      <c r="G80" s="20"/>
      <c r="H80" s="20"/>
      <c r="I80" s="20"/>
      <c r="J80" s="20"/>
      <c r="K80" s="20"/>
      <c r="L80" s="20"/>
      <c r="M80" s="34" t="s">
        <v>155</v>
      </c>
      <c r="N80" s="20"/>
      <c r="O80" s="20"/>
      <c r="P80" s="20"/>
      <c r="Q80" s="20"/>
      <c r="R80" s="20"/>
      <c r="S80" s="54">
        <v>0</v>
      </c>
      <c r="T80" s="55"/>
      <c r="U80" s="55"/>
      <c r="V80" s="50">
        <v>6</v>
      </c>
      <c r="W80" s="20"/>
      <c r="X80" s="11" t="s">
        <v>140</v>
      </c>
      <c r="Y80" s="50">
        <f t="shared" si="3"/>
        <v>0</v>
      </c>
      <c r="Z80" s="20"/>
    </row>
    <row r="81" spans="2:26" x14ac:dyDescent="0.25">
      <c r="B81" s="33">
        <v>14</v>
      </c>
      <c r="C81" s="20"/>
      <c r="D81" s="34" t="s">
        <v>156</v>
      </c>
      <c r="E81" s="20"/>
      <c r="F81" s="20"/>
      <c r="G81" s="20"/>
      <c r="H81" s="20"/>
      <c r="I81" s="20"/>
      <c r="J81" s="20"/>
      <c r="K81" s="20"/>
      <c r="L81" s="20"/>
      <c r="M81" s="34" t="s">
        <v>157</v>
      </c>
      <c r="N81" s="20"/>
      <c r="O81" s="20"/>
      <c r="P81" s="20"/>
      <c r="Q81" s="20"/>
      <c r="R81" s="20"/>
      <c r="S81" s="54">
        <v>0</v>
      </c>
      <c r="T81" s="55"/>
      <c r="U81" s="55"/>
      <c r="V81" s="50">
        <v>10</v>
      </c>
      <c r="W81" s="20"/>
      <c r="X81" s="11" t="s">
        <v>140</v>
      </c>
      <c r="Y81" s="50">
        <f t="shared" si="3"/>
        <v>0</v>
      </c>
      <c r="Z81" s="20"/>
    </row>
    <row r="82" spans="2:26" x14ac:dyDescent="0.25">
      <c r="B82" s="33">
        <v>15</v>
      </c>
      <c r="C82" s="20"/>
      <c r="D82" s="34" t="s">
        <v>158</v>
      </c>
      <c r="E82" s="20"/>
      <c r="F82" s="20"/>
      <c r="G82" s="20"/>
      <c r="H82" s="20"/>
      <c r="I82" s="20"/>
      <c r="J82" s="20"/>
      <c r="K82" s="20"/>
      <c r="L82" s="20"/>
      <c r="M82" s="34" t="s">
        <v>159</v>
      </c>
      <c r="N82" s="20"/>
      <c r="O82" s="20"/>
      <c r="P82" s="20"/>
      <c r="Q82" s="20"/>
      <c r="R82" s="20"/>
      <c r="S82" s="54">
        <v>0</v>
      </c>
      <c r="T82" s="55"/>
      <c r="U82" s="55"/>
      <c r="V82" s="50">
        <v>8</v>
      </c>
      <c r="W82" s="20"/>
      <c r="X82" s="11" t="s">
        <v>140</v>
      </c>
      <c r="Y82" s="50">
        <f t="shared" si="3"/>
        <v>0</v>
      </c>
      <c r="Z82" s="20"/>
    </row>
    <row r="83" spans="2:26" x14ac:dyDescent="0.25">
      <c r="B83" s="33">
        <v>16</v>
      </c>
      <c r="C83" s="20"/>
      <c r="D83" s="34" t="s">
        <v>160</v>
      </c>
      <c r="E83" s="20"/>
      <c r="F83" s="20"/>
      <c r="G83" s="20"/>
      <c r="H83" s="20"/>
      <c r="I83" s="20"/>
      <c r="J83" s="20"/>
      <c r="K83" s="20"/>
      <c r="L83" s="20"/>
      <c r="M83" s="34" t="s">
        <v>161</v>
      </c>
      <c r="N83" s="20"/>
      <c r="O83" s="20"/>
      <c r="P83" s="20"/>
      <c r="Q83" s="20"/>
      <c r="R83" s="20"/>
      <c r="S83" s="54">
        <v>0</v>
      </c>
      <c r="T83" s="55"/>
      <c r="U83" s="55"/>
      <c r="V83" s="50">
        <v>9</v>
      </c>
      <c r="W83" s="20"/>
      <c r="X83" s="11" t="s">
        <v>140</v>
      </c>
      <c r="Y83" s="50">
        <f t="shared" si="3"/>
        <v>0</v>
      </c>
      <c r="Z83" s="20"/>
    </row>
    <row r="84" spans="2:26" x14ac:dyDescent="0.25">
      <c r="B84" s="33">
        <v>17</v>
      </c>
      <c r="C84" s="20"/>
      <c r="D84" s="34" t="s">
        <v>162</v>
      </c>
      <c r="E84" s="20"/>
      <c r="F84" s="20"/>
      <c r="G84" s="20"/>
      <c r="H84" s="20"/>
      <c r="I84" s="20"/>
      <c r="J84" s="20"/>
      <c r="K84" s="20"/>
      <c r="L84" s="20"/>
      <c r="M84" s="34" t="s">
        <v>163</v>
      </c>
      <c r="N84" s="20"/>
      <c r="O84" s="20"/>
      <c r="P84" s="20"/>
      <c r="Q84" s="20"/>
      <c r="R84" s="20"/>
      <c r="S84" s="54">
        <v>0</v>
      </c>
      <c r="T84" s="55"/>
      <c r="U84" s="55"/>
      <c r="V84" s="50">
        <v>2</v>
      </c>
      <c r="W84" s="20"/>
      <c r="X84" s="11" t="s">
        <v>140</v>
      </c>
      <c r="Y84" s="50">
        <f t="shared" si="3"/>
        <v>0</v>
      </c>
      <c r="Z84" s="20"/>
    </row>
    <row r="85" spans="2:26" x14ac:dyDescent="0.25">
      <c r="B85" s="33">
        <v>18</v>
      </c>
      <c r="C85" s="20"/>
      <c r="D85" s="34" t="s">
        <v>164</v>
      </c>
      <c r="E85" s="20"/>
      <c r="F85" s="20"/>
      <c r="G85" s="20"/>
      <c r="H85" s="20"/>
      <c r="I85" s="20"/>
      <c r="J85" s="20"/>
      <c r="K85" s="20"/>
      <c r="L85" s="20"/>
      <c r="M85" s="34" t="s">
        <v>165</v>
      </c>
      <c r="N85" s="20"/>
      <c r="O85" s="20"/>
      <c r="P85" s="20"/>
      <c r="Q85" s="20"/>
      <c r="R85" s="20"/>
      <c r="S85" s="54">
        <v>0</v>
      </c>
      <c r="T85" s="55"/>
      <c r="U85" s="55"/>
      <c r="V85" s="50">
        <v>7</v>
      </c>
      <c r="W85" s="20"/>
      <c r="X85" s="11" t="s">
        <v>140</v>
      </c>
      <c r="Y85" s="50">
        <f t="shared" si="3"/>
        <v>0</v>
      </c>
      <c r="Z85" s="20"/>
    </row>
    <row r="86" spans="2:26" x14ac:dyDescent="0.25">
      <c r="B86" s="33">
        <v>19</v>
      </c>
      <c r="C86" s="20"/>
      <c r="D86" s="34" t="s">
        <v>166</v>
      </c>
      <c r="E86" s="20"/>
      <c r="F86" s="20"/>
      <c r="G86" s="20"/>
      <c r="H86" s="20"/>
      <c r="I86" s="20"/>
      <c r="J86" s="20"/>
      <c r="K86" s="20"/>
      <c r="L86" s="20"/>
      <c r="M86" s="34" t="s">
        <v>167</v>
      </c>
      <c r="N86" s="20"/>
      <c r="O86" s="20"/>
      <c r="P86" s="20"/>
      <c r="Q86" s="20"/>
      <c r="R86" s="20"/>
      <c r="S86" s="54">
        <v>0</v>
      </c>
      <c r="T86" s="55"/>
      <c r="U86" s="55"/>
      <c r="V86" s="50">
        <v>7</v>
      </c>
      <c r="W86" s="20"/>
      <c r="X86" s="11" t="s">
        <v>140</v>
      </c>
      <c r="Y86" s="50">
        <f t="shared" si="3"/>
        <v>0</v>
      </c>
      <c r="Z86" s="20"/>
    </row>
    <row r="87" spans="2:26" x14ac:dyDescent="0.25">
      <c r="B87" s="33">
        <v>20</v>
      </c>
      <c r="C87" s="20"/>
      <c r="D87" s="34" t="s">
        <v>168</v>
      </c>
      <c r="E87" s="20"/>
      <c r="F87" s="20"/>
      <c r="G87" s="20"/>
      <c r="H87" s="20"/>
      <c r="I87" s="20"/>
      <c r="J87" s="20"/>
      <c r="K87" s="20"/>
      <c r="L87" s="20"/>
      <c r="M87" s="34" t="s">
        <v>169</v>
      </c>
      <c r="N87" s="20"/>
      <c r="O87" s="20"/>
      <c r="P87" s="20"/>
      <c r="Q87" s="20"/>
      <c r="R87" s="20"/>
      <c r="S87" s="54">
        <v>0</v>
      </c>
      <c r="T87" s="55"/>
      <c r="U87" s="55"/>
      <c r="V87" s="50">
        <v>7</v>
      </c>
      <c r="W87" s="20"/>
      <c r="X87" s="11" t="s">
        <v>140</v>
      </c>
      <c r="Y87" s="50">
        <f t="shared" si="3"/>
        <v>0</v>
      </c>
      <c r="Z87" s="20"/>
    </row>
    <row r="88" spans="2:26" x14ac:dyDescent="0.25">
      <c r="B88" s="33">
        <v>21</v>
      </c>
      <c r="C88" s="20"/>
      <c r="D88" s="34" t="s">
        <v>170</v>
      </c>
      <c r="E88" s="20"/>
      <c r="F88" s="20"/>
      <c r="G88" s="20"/>
      <c r="H88" s="20"/>
      <c r="I88" s="20"/>
      <c r="J88" s="20"/>
      <c r="K88" s="20"/>
      <c r="L88" s="20"/>
      <c r="M88" s="34" t="s">
        <v>171</v>
      </c>
      <c r="N88" s="20"/>
      <c r="O88" s="20"/>
      <c r="P88" s="20"/>
      <c r="Q88" s="20"/>
      <c r="R88" s="20"/>
      <c r="S88" s="54">
        <v>0</v>
      </c>
      <c r="T88" s="55"/>
      <c r="U88" s="55"/>
      <c r="V88" s="50">
        <v>3</v>
      </c>
      <c r="W88" s="20"/>
      <c r="X88" s="11" t="s">
        <v>140</v>
      </c>
      <c r="Y88" s="50">
        <f t="shared" si="3"/>
        <v>0</v>
      </c>
      <c r="Z88" s="20"/>
    </row>
    <row r="89" spans="2:26" ht="24.95" customHeight="1" x14ac:dyDescent="0.25">
      <c r="B89" s="33">
        <v>22</v>
      </c>
      <c r="C89" s="20"/>
      <c r="D89" s="34" t="s">
        <v>172</v>
      </c>
      <c r="E89" s="20"/>
      <c r="F89" s="20"/>
      <c r="G89" s="20"/>
      <c r="H89" s="20"/>
      <c r="I89" s="20"/>
      <c r="J89" s="20"/>
      <c r="K89" s="20"/>
      <c r="L89" s="20"/>
      <c r="M89" s="34" t="s">
        <v>173</v>
      </c>
      <c r="N89" s="20"/>
      <c r="O89" s="20"/>
      <c r="P89" s="20"/>
      <c r="Q89" s="20"/>
      <c r="R89" s="20"/>
      <c r="S89" s="54">
        <v>0</v>
      </c>
      <c r="T89" s="55"/>
      <c r="U89" s="55"/>
      <c r="V89" s="50">
        <v>10</v>
      </c>
      <c r="W89" s="20"/>
      <c r="X89" s="11" t="s">
        <v>140</v>
      </c>
      <c r="Y89" s="50">
        <f t="shared" si="3"/>
        <v>0</v>
      </c>
      <c r="Z89" s="20"/>
    </row>
    <row r="90" spans="2:26" ht="24.95" customHeight="1" x14ac:dyDescent="0.25">
      <c r="B90" s="33">
        <v>23</v>
      </c>
      <c r="C90" s="20"/>
      <c r="D90" s="34" t="s">
        <v>174</v>
      </c>
      <c r="E90" s="20"/>
      <c r="F90" s="20"/>
      <c r="G90" s="20"/>
      <c r="H90" s="20"/>
      <c r="I90" s="20"/>
      <c r="J90" s="20"/>
      <c r="K90" s="20"/>
      <c r="L90" s="20"/>
      <c r="M90" s="34" t="s">
        <v>175</v>
      </c>
      <c r="N90" s="20"/>
      <c r="O90" s="20"/>
      <c r="P90" s="20"/>
      <c r="Q90" s="20"/>
      <c r="R90" s="20"/>
      <c r="S90" s="54">
        <v>0</v>
      </c>
      <c r="T90" s="55"/>
      <c r="U90" s="55"/>
      <c r="V90" s="50">
        <v>22</v>
      </c>
      <c r="W90" s="20"/>
      <c r="X90" s="11" t="s">
        <v>140</v>
      </c>
      <c r="Y90" s="50">
        <f t="shared" si="3"/>
        <v>0</v>
      </c>
      <c r="Z90" s="20"/>
    </row>
    <row r="91" spans="2:26" x14ac:dyDescent="0.25">
      <c r="B91" s="33">
        <v>24</v>
      </c>
      <c r="C91" s="20"/>
      <c r="D91" s="34" t="s">
        <v>176</v>
      </c>
      <c r="E91" s="20"/>
      <c r="F91" s="20"/>
      <c r="G91" s="20"/>
      <c r="H91" s="20"/>
      <c r="I91" s="20"/>
      <c r="J91" s="20"/>
      <c r="K91" s="20"/>
      <c r="L91" s="20"/>
      <c r="M91" s="34" t="s">
        <v>177</v>
      </c>
      <c r="N91" s="20"/>
      <c r="O91" s="20"/>
      <c r="P91" s="20"/>
      <c r="Q91" s="20"/>
      <c r="R91" s="20"/>
      <c r="S91" s="54">
        <v>0</v>
      </c>
      <c r="T91" s="55"/>
      <c r="U91" s="55"/>
      <c r="V91" s="50">
        <v>45</v>
      </c>
      <c r="W91" s="20"/>
      <c r="X91" s="11" t="s">
        <v>151</v>
      </c>
      <c r="Y91" s="50">
        <f t="shared" si="3"/>
        <v>0</v>
      </c>
      <c r="Z91" s="20"/>
    </row>
    <row r="92" spans="2:26" x14ac:dyDescent="0.25">
      <c r="B92" s="33">
        <v>25</v>
      </c>
      <c r="C92" s="20"/>
      <c r="D92" s="34" t="s">
        <v>178</v>
      </c>
      <c r="E92" s="20"/>
      <c r="F92" s="20"/>
      <c r="G92" s="20"/>
      <c r="H92" s="20"/>
      <c r="I92" s="20"/>
      <c r="J92" s="20"/>
      <c r="K92" s="20"/>
      <c r="L92" s="20"/>
      <c r="M92" s="34" t="s">
        <v>179</v>
      </c>
      <c r="N92" s="20"/>
      <c r="O92" s="20"/>
      <c r="P92" s="20"/>
      <c r="Q92" s="20"/>
      <c r="R92" s="20"/>
      <c r="S92" s="54">
        <v>0</v>
      </c>
      <c r="T92" s="55"/>
      <c r="U92" s="55"/>
      <c r="V92" s="50">
        <v>240</v>
      </c>
      <c r="W92" s="20"/>
      <c r="X92" s="11" t="s">
        <v>151</v>
      </c>
      <c r="Y92" s="50">
        <f t="shared" si="3"/>
        <v>0</v>
      </c>
      <c r="Z92" s="20"/>
    </row>
    <row r="93" spans="2:26" x14ac:dyDescent="0.25">
      <c r="B93" s="33">
        <v>26</v>
      </c>
      <c r="C93" s="20"/>
      <c r="D93" s="34" t="s">
        <v>180</v>
      </c>
      <c r="E93" s="20"/>
      <c r="F93" s="20"/>
      <c r="G93" s="20"/>
      <c r="H93" s="20"/>
      <c r="I93" s="20"/>
      <c r="J93" s="20"/>
      <c r="K93" s="20"/>
      <c r="L93" s="20"/>
      <c r="M93" s="34" t="s">
        <v>181</v>
      </c>
      <c r="N93" s="20"/>
      <c r="O93" s="20"/>
      <c r="P93" s="20"/>
      <c r="Q93" s="20"/>
      <c r="R93" s="20"/>
      <c r="S93" s="54">
        <v>0</v>
      </c>
      <c r="T93" s="55"/>
      <c r="U93" s="55"/>
      <c r="V93" s="50">
        <v>110</v>
      </c>
      <c r="W93" s="20"/>
      <c r="X93" s="11" t="s">
        <v>151</v>
      </c>
      <c r="Y93" s="50">
        <f t="shared" si="3"/>
        <v>0</v>
      </c>
      <c r="Z93" s="20"/>
    </row>
    <row r="94" spans="2:26" ht="24.95" customHeight="1" x14ac:dyDescent="0.25">
      <c r="B94" s="33">
        <v>27</v>
      </c>
      <c r="C94" s="20"/>
      <c r="D94" s="34" t="s">
        <v>182</v>
      </c>
      <c r="E94" s="20"/>
      <c r="F94" s="20"/>
      <c r="G94" s="20"/>
      <c r="H94" s="20"/>
      <c r="I94" s="20"/>
      <c r="J94" s="20"/>
      <c r="K94" s="20"/>
      <c r="L94" s="20"/>
      <c r="M94" s="34" t="s">
        <v>183</v>
      </c>
      <c r="N94" s="20"/>
      <c r="O94" s="20"/>
      <c r="P94" s="20"/>
      <c r="Q94" s="20"/>
      <c r="R94" s="20"/>
      <c r="S94" s="54">
        <v>0</v>
      </c>
      <c r="T94" s="55"/>
      <c r="U94" s="55"/>
      <c r="V94" s="50">
        <v>3</v>
      </c>
      <c r="W94" s="20"/>
      <c r="X94" s="11" t="s">
        <v>140</v>
      </c>
      <c r="Y94" s="50">
        <f t="shared" si="3"/>
        <v>0</v>
      </c>
      <c r="Z94" s="20"/>
    </row>
    <row r="95" spans="2:26" ht="24.95" customHeight="1" x14ac:dyDescent="0.25">
      <c r="B95" s="33">
        <v>28</v>
      </c>
      <c r="C95" s="20"/>
      <c r="D95" s="34" t="s">
        <v>184</v>
      </c>
      <c r="E95" s="20"/>
      <c r="F95" s="20"/>
      <c r="G95" s="20"/>
      <c r="H95" s="20"/>
      <c r="I95" s="20"/>
      <c r="J95" s="20"/>
      <c r="K95" s="20"/>
      <c r="L95" s="20"/>
      <c r="M95" s="34" t="s">
        <v>185</v>
      </c>
      <c r="N95" s="20"/>
      <c r="O95" s="20"/>
      <c r="P95" s="20"/>
      <c r="Q95" s="20"/>
      <c r="R95" s="20"/>
      <c r="S95" s="54">
        <v>0</v>
      </c>
      <c r="T95" s="55"/>
      <c r="U95" s="55"/>
      <c r="V95" s="50">
        <v>16</v>
      </c>
      <c r="W95" s="20"/>
      <c r="X95" s="11" t="s">
        <v>59</v>
      </c>
      <c r="Y95" s="50">
        <f t="shared" si="3"/>
        <v>0</v>
      </c>
      <c r="Z95" s="20"/>
    </row>
    <row r="96" spans="2:26" ht="24.95" customHeight="1" x14ac:dyDescent="0.25">
      <c r="B96" s="33">
        <v>29</v>
      </c>
      <c r="C96" s="20"/>
      <c r="D96" s="34" t="s">
        <v>186</v>
      </c>
      <c r="E96" s="20"/>
      <c r="F96" s="20"/>
      <c r="G96" s="20"/>
      <c r="H96" s="20"/>
      <c r="I96" s="20"/>
      <c r="J96" s="20"/>
      <c r="K96" s="20"/>
      <c r="L96" s="20"/>
      <c r="M96" s="34" t="s">
        <v>187</v>
      </c>
      <c r="N96" s="20"/>
      <c r="O96" s="20"/>
      <c r="P96" s="20"/>
      <c r="Q96" s="20"/>
      <c r="R96" s="20"/>
      <c r="S96" s="54">
        <v>0</v>
      </c>
      <c r="T96" s="55"/>
      <c r="U96" s="55"/>
      <c r="V96" s="50">
        <v>8</v>
      </c>
      <c r="W96" s="20"/>
      <c r="X96" s="11" t="s">
        <v>140</v>
      </c>
      <c r="Y96" s="50">
        <f t="shared" si="3"/>
        <v>0</v>
      </c>
      <c r="Z96" s="20"/>
    </row>
    <row r="97" spans="2:26" ht="24.95" customHeight="1" x14ac:dyDescent="0.25">
      <c r="B97" s="33">
        <v>30</v>
      </c>
      <c r="C97" s="20"/>
      <c r="D97" s="34" t="s">
        <v>188</v>
      </c>
      <c r="E97" s="20"/>
      <c r="F97" s="20"/>
      <c r="G97" s="20"/>
      <c r="H97" s="20"/>
      <c r="I97" s="20"/>
      <c r="J97" s="20"/>
      <c r="K97" s="20"/>
      <c r="L97" s="20"/>
      <c r="M97" s="34" t="s">
        <v>189</v>
      </c>
      <c r="N97" s="20"/>
      <c r="O97" s="20"/>
      <c r="P97" s="20"/>
      <c r="Q97" s="20"/>
      <c r="R97" s="20"/>
      <c r="S97" s="54">
        <v>0</v>
      </c>
      <c r="T97" s="55"/>
      <c r="U97" s="55"/>
      <c r="V97" s="50">
        <v>60</v>
      </c>
      <c r="W97" s="20"/>
      <c r="X97" s="11" t="s">
        <v>151</v>
      </c>
      <c r="Y97" s="50">
        <f t="shared" si="3"/>
        <v>0</v>
      </c>
      <c r="Z97" s="20"/>
    </row>
    <row r="98" spans="2:26" ht="24.95" customHeight="1" x14ac:dyDescent="0.25">
      <c r="B98" s="33">
        <v>31</v>
      </c>
      <c r="C98" s="20"/>
      <c r="D98" s="34" t="s">
        <v>190</v>
      </c>
      <c r="E98" s="20"/>
      <c r="F98" s="20"/>
      <c r="G98" s="20"/>
      <c r="H98" s="20"/>
      <c r="I98" s="20"/>
      <c r="J98" s="20"/>
      <c r="K98" s="20"/>
      <c r="L98" s="20"/>
      <c r="M98" s="34" t="s">
        <v>191</v>
      </c>
      <c r="N98" s="20"/>
      <c r="O98" s="20"/>
      <c r="P98" s="20"/>
      <c r="Q98" s="20"/>
      <c r="R98" s="20"/>
      <c r="S98" s="54">
        <v>0</v>
      </c>
      <c r="T98" s="55"/>
      <c r="U98" s="55"/>
      <c r="V98" s="50">
        <v>4</v>
      </c>
      <c r="W98" s="20"/>
      <c r="X98" s="11" t="s">
        <v>140</v>
      </c>
      <c r="Y98" s="50">
        <f t="shared" si="3"/>
        <v>0</v>
      </c>
      <c r="Z98" s="20"/>
    </row>
    <row r="99" spans="2:26" ht="24.95" customHeight="1" x14ac:dyDescent="0.25">
      <c r="B99" s="33">
        <v>32</v>
      </c>
      <c r="C99" s="20"/>
      <c r="D99" s="34" t="s">
        <v>192</v>
      </c>
      <c r="E99" s="20"/>
      <c r="F99" s="20"/>
      <c r="G99" s="20"/>
      <c r="H99" s="20"/>
      <c r="I99" s="20"/>
      <c r="J99" s="20"/>
      <c r="K99" s="20"/>
      <c r="L99" s="20"/>
      <c r="M99" s="34" t="s">
        <v>193</v>
      </c>
      <c r="N99" s="20"/>
      <c r="O99" s="20"/>
      <c r="P99" s="20"/>
      <c r="Q99" s="20"/>
      <c r="R99" s="20"/>
      <c r="S99" s="54">
        <v>0</v>
      </c>
      <c r="T99" s="55"/>
      <c r="U99" s="55"/>
      <c r="V99" s="50">
        <v>8</v>
      </c>
      <c r="W99" s="20"/>
      <c r="X99" s="11" t="s">
        <v>140</v>
      </c>
      <c r="Y99" s="50">
        <f t="shared" si="3"/>
        <v>0</v>
      </c>
      <c r="Z99" s="20"/>
    </row>
    <row r="100" spans="2:26" x14ac:dyDescent="0.25">
      <c r="B100" s="33">
        <v>33</v>
      </c>
      <c r="C100" s="20"/>
      <c r="D100" s="34" t="s">
        <v>194</v>
      </c>
      <c r="E100" s="20"/>
      <c r="F100" s="20"/>
      <c r="G100" s="20"/>
      <c r="H100" s="20"/>
      <c r="I100" s="20"/>
      <c r="J100" s="20"/>
      <c r="K100" s="20"/>
      <c r="L100" s="20"/>
      <c r="M100" s="34" t="s">
        <v>195</v>
      </c>
      <c r="N100" s="20"/>
      <c r="O100" s="20"/>
      <c r="P100" s="20"/>
      <c r="Q100" s="20"/>
      <c r="R100" s="20"/>
      <c r="S100" s="54">
        <v>0</v>
      </c>
      <c r="T100" s="55"/>
      <c r="U100" s="55"/>
      <c r="V100" s="50">
        <v>10</v>
      </c>
      <c r="W100" s="20"/>
      <c r="X100" s="11" t="s">
        <v>140</v>
      </c>
      <c r="Y100" s="50">
        <f t="shared" si="3"/>
        <v>0</v>
      </c>
      <c r="Z100" s="20"/>
    </row>
    <row r="101" spans="2:26" ht="11.45" customHeight="1" x14ac:dyDescent="0.25"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</row>
    <row r="102" spans="2:26" ht="2.85" customHeight="1" x14ac:dyDescent="0.25"/>
    <row r="103" spans="2:26" ht="11.25" customHeight="1" x14ac:dyDescent="0.25">
      <c r="B103" s="21" t="s">
        <v>196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2:26" ht="1.5" customHeight="1" x14ac:dyDescent="0.25"/>
    <row r="105" spans="2:26" ht="11.25" customHeight="1" x14ac:dyDescent="0.25">
      <c r="C105" s="33" t="s">
        <v>105</v>
      </c>
      <c r="D105" s="20"/>
      <c r="F105" s="50">
        <f>SUM(Y68:Z100)</f>
        <v>0</v>
      </c>
      <c r="G105" s="20"/>
      <c r="H105" s="20"/>
      <c r="I105" s="20"/>
      <c r="J105" s="20"/>
      <c r="K105" s="20"/>
      <c r="L105" s="34" t="s">
        <v>106</v>
      </c>
      <c r="M105" s="20"/>
      <c r="N105" s="20"/>
      <c r="O105" s="20"/>
      <c r="P105" s="20"/>
      <c r="Q105" s="20"/>
    </row>
    <row r="106" spans="2:26" ht="9.9499999999999993" customHeight="1" x14ac:dyDescent="0.25"/>
    <row r="107" spans="2:26" ht="25.5" customHeight="1" x14ac:dyDescent="0.25"/>
    <row r="108" spans="2:26" ht="2.85" customHeight="1" x14ac:dyDescent="0.25"/>
    <row r="109" spans="2:26" ht="17.100000000000001" customHeight="1" x14ac:dyDescent="0.25">
      <c r="B109" s="44" t="s">
        <v>197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2:26" ht="2.85" customHeight="1" x14ac:dyDescent="0.25"/>
    <row r="111" spans="2:26" x14ac:dyDescent="0.25">
      <c r="B111" s="56" t="s">
        <v>50</v>
      </c>
      <c r="C111" s="52"/>
      <c r="D111" s="57" t="s">
        <v>51</v>
      </c>
      <c r="E111" s="52"/>
      <c r="F111" s="52"/>
      <c r="G111" s="52"/>
      <c r="H111" s="52"/>
      <c r="I111" s="52"/>
      <c r="J111" s="52"/>
      <c r="K111" s="52"/>
      <c r="L111" s="52"/>
      <c r="M111" s="57" t="s">
        <v>8</v>
      </c>
      <c r="N111" s="52"/>
      <c r="O111" s="52"/>
      <c r="P111" s="52"/>
      <c r="Q111" s="52"/>
      <c r="R111" s="52"/>
      <c r="S111" s="56" t="s">
        <v>52</v>
      </c>
      <c r="T111" s="52"/>
      <c r="U111" s="52"/>
      <c r="V111" s="56" t="s">
        <v>53</v>
      </c>
      <c r="W111" s="52"/>
      <c r="X111" s="14" t="s">
        <v>54</v>
      </c>
      <c r="Y111" s="56" t="s">
        <v>55</v>
      </c>
      <c r="Z111" s="52"/>
    </row>
    <row r="112" spans="2:26" x14ac:dyDescent="0.25">
      <c r="B112" s="53">
        <v>1</v>
      </c>
      <c r="C112" s="20"/>
      <c r="D112" s="34" t="s">
        <v>4</v>
      </c>
      <c r="E112" s="20"/>
      <c r="F112" s="20"/>
      <c r="G112" s="20"/>
      <c r="H112" s="20"/>
      <c r="I112" s="20"/>
      <c r="J112" s="20"/>
      <c r="K112" s="20"/>
      <c r="L112" s="20"/>
      <c r="M112" s="34" t="s">
        <v>198</v>
      </c>
      <c r="N112" s="20"/>
      <c r="O112" s="20"/>
      <c r="P112" s="20"/>
      <c r="Q112" s="20"/>
      <c r="R112" s="20"/>
      <c r="S112" s="54">
        <v>0</v>
      </c>
      <c r="T112" s="55"/>
      <c r="U112" s="55"/>
      <c r="V112" s="50">
        <v>48</v>
      </c>
      <c r="W112" s="20"/>
      <c r="X112" s="11" t="s">
        <v>199</v>
      </c>
      <c r="Y112" s="50">
        <f>S112*V112</f>
        <v>0</v>
      </c>
      <c r="Z112" s="20"/>
    </row>
    <row r="113" spans="2:26" x14ac:dyDescent="0.25">
      <c r="B113" s="53">
        <v>2</v>
      </c>
      <c r="C113" s="20"/>
      <c r="D113" s="34" t="s">
        <v>4</v>
      </c>
      <c r="E113" s="20"/>
      <c r="F113" s="20"/>
      <c r="G113" s="20"/>
      <c r="H113" s="20"/>
      <c r="I113" s="20"/>
      <c r="J113" s="20"/>
      <c r="K113" s="20"/>
      <c r="L113" s="20"/>
      <c r="M113" s="34" t="s">
        <v>200</v>
      </c>
      <c r="N113" s="20"/>
      <c r="O113" s="20"/>
      <c r="P113" s="20"/>
      <c r="Q113" s="20"/>
      <c r="R113" s="20"/>
      <c r="S113" s="54">
        <v>0</v>
      </c>
      <c r="T113" s="55"/>
      <c r="U113" s="55"/>
      <c r="V113" s="50">
        <v>16</v>
      </c>
      <c r="W113" s="20"/>
      <c r="X113" s="11" t="s">
        <v>199</v>
      </c>
      <c r="Y113" s="50">
        <f t="shared" ref="Y113:Y114" si="4">S113*V113</f>
        <v>0</v>
      </c>
      <c r="Z113" s="20"/>
    </row>
    <row r="114" spans="2:26" x14ac:dyDescent="0.25">
      <c r="B114" s="53">
        <v>3</v>
      </c>
      <c r="C114" s="20"/>
      <c r="D114" s="34" t="s">
        <v>4</v>
      </c>
      <c r="E114" s="20"/>
      <c r="F114" s="20"/>
      <c r="G114" s="20"/>
      <c r="H114" s="20"/>
      <c r="I114" s="20"/>
      <c r="J114" s="20"/>
      <c r="K114" s="20"/>
      <c r="L114" s="20"/>
      <c r="M114" s="34" t="s">
        <v>201</v>
      </c>
      <c r="N114" s="20"/>
      <c r="O114" s="20"/>
      <c r="P114" s="20"/>
      <c r="Q114" s="20"/>
      <c r="R114" s="20"/>
      <c r="S114" s="54">
        <v>0</v>
      </c>
      <c r="T114" s="55"/>
      <c r="U114" s="55"/>
      <c r="V114" s="50">
        <v>16</v>
      </c>
      <c r="W114" s="20"/>
      <c r="X114" s="11" t="s">
        <v>199</v>
      </c>
      <c r="Y114" s="50">
        <f t="shared" si="4"/>
        <v>0</v>
      </c>
      <c r="Z114" s="20"/>
    </row>
    <row r="115" spans="2:26" ht="11.25" customHeight="1" x14ac:dyDescent="0.25"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</row>
    <row r="116" spans="2:26" ht="0" hidden="1" customHeight="1" x14ac:dyDescent="0.25"/>
    <row r="117" spans="2:26" ht="2.85" customHeight="1" x14ac:dyDescent="0.25"/>
    <row r="118" spans="2:26" ht="11.25" customHeight="1" x14ac:dyDescent="0.25">
      <c r="B118" s="21" t="s">
        <v>202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2:26" ht="1.5" customHeight="1" x14ac:dyDescent="0.25"/>
    <row r="120" spans="2:26" ht="11.25" customHeight="1" x14ac:dyDescent="0.25">
      <c r="C120" s="33" t="s">
        <v>105</v>
      </c>
      <c r="D120" s="20"/>
      <c r="F120" s="50">
        <f>SUM(Y112:Z114)</f>
        <v>0</v>
      </c>
      <c r="G120" s="20"/>
      <c r="H120" s="20"/>
      <c r="I120" s="20"/>
      <c r="J120" s="20"/>
      <c r="K120" s="20"/>
      <c r="L120" s="34" t="s">
        <v>106</v>
      </c>
      <c r="M120" s="20"/>
      <c r="N120" s="20"/>
      <c r="O120" s="20"/>
      <c r="P120" s="20"/>
      <c r="Q120" s="20"/>
    </row>
    <row r="121" spans="2:26" ht="12.75" customHeight="1" x14ac:dyDescent="0.25"/>
    <row r="123" spans="2:26" ht="17.100000000000001" customHeight="1" x14ac:dyDescent="0.25">
      <c r="B123" s="44" t="s">
        <v>203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2:26" ht="2.85" customHeight="1" x14ac:dyDescent="0.25"/>
    <row r="125" spans="2:26" x14ac:dyDescent="0.25">
      <c r="B125" s="56" t="s">
        <v>50</v>
      </c>
      <c r="C125" s="52"/>
      <c r="D125" s="57" t="s">
        <v>51</v>
      </c>
      <c r="E125" s="52"/>
      <c r="F125" s="52"/>
      <c r="G125" s="52"/>
      <c r="H125" s="52"/>
      <c r="I125" s="52"/>
      <c r="J125" s="52"/>
      <c r="K125" s="52"/>
      <c r="L125" s="52"/>
      <c r="M125" s="57" t="s">
        <v>8</v>
      </c>
      <c r="N125" s="52"/>
      <c r="O125" s="52"/>
      <c r="P125" s="52"/>
      <c r="Q125" s="52"/>
      <c r="R125" s="52"/>
      <c r="S125" s="56" t="s">
        <v>52</v>
      </c>
      <c r="T125" s="52"/>
      <c r="U125" s="52"/>
      <c r="V125" s="56" t="s">
        <v>53</v>
      </c>
      <c r="W125" s="52"/>
      <c r="X125" s="14" t="s">
        <v>54</v>
      </c>
      <c r="Y125" s="56" t="s">
        <v>55</v>
      </c>
      <c r="Z125" s="52"/>
    </row>
    <row r="126" spans="2:26" x14ac:dyDescent="0.25">
      <c r="B126" s="53">
        <v>1</v>
      </c>
      <c r="C126" s="20"/>
      <c r="D126" s="34" t="s">
        <v>4</v>
      </c>
      <c r="E126" s="20"/>
      <c r="F126" s="20"/>
      <c r="G126" s="20"/>
      <c r="H126" s="20"/>
      <c r="I126" s="20"/>
      <c r="J126" s="20"/>
      <c r="K126" s="20"/>
      <c r="L126" s="20"/>
      <c r="M126" s="34" t="s">
        <v>34</v>
      </c>
      <c r="N126" s="20"/>
      <c r="O126" s="20"/>
      <c r="P126" s="20"/>
      <c r="Q126" s="20"/>
      <c r="R126" s="20"/>
      <c r="S126" s="54">
        <v>0</v>
      </c>
      <c r="T126" s="55"/>
      <c r="U126" s="55"/>
      <c r="V126" s="50">
        <v>1</v>
      </c>
      <c r="W126" s="20"/>
      <c r="X126" s="11" t="s">
        <v>204</v>
      </c>
      <c r="Y126" s="50">
        <f>S126*V126</f>
        <v>0</v>
      </c>
      <c r="Z126" s="20"/>
    </row>
    <row r="127" spans="2:26" x14ac:dyDescent="0.25">
      <c r="B127" s="53">
        <v>2</v>
      </c>
      <c r="C127" s="20"/>
      <c r="D127" s="34" t="s">
        <v>4</v>
      </c>
      <c r="E127" s="20"/>
      <c r="F127" s="20"/>
      <c r="G127" s="20"/>
      <c r="H127" s="20"/>
      <c r="I127" s="20"/>
      <c r="J127" s="20"/>
      <c r="K127" s="20"/>
      <c r="L127" s="20"/>
      <c r="M127" s="34" t="s">
        <v>35</v>
      </c>
      <c r="N127" s="20"/>
      <c r="O127" s="20"/>
      <c r="P127" s="20"/>
      <c r="Q127" s="20"/>
      <c r="R127" s="20"/>
      <c r="S127" s="54">
        <v>0</v>
      </c>
      <c r="T127" s="55"/>
      <c r="U127" s="55"/>
      <c r="V127" s="50">
        <v>1</v>
      </c>
      <c r="W127" s="20"/>
      <c r="X127" s="11" t="s">
        <v>204</v>
      </c>
      <c r="Y127" s="50">
        <f t="shared" ref="Y127:Y128" si="5">S127*V127</f>
        <v>0</v>
      </c>
      <c r="Z127" s="20"/>
    </row>
    <row r="128" spans="2:26" x14ac:dyDescent="0.25">
      <c r="B128" s="53">
        <v>3</v>
      </c>
      <c r="C128" s="20"/>
      <c r="D128" s="34" t="s">
        <v>4</v>
      </c>
      <c r="E128" s="20"/>
      <c r="F128" s="20"/>
      <c r="G128" s="20"/>
      <c r="H128" s="20"/>
      <c r="I128" s="20"/>
      <c r="J128" s="20"/>
      <c r="K128" s="20"/>
      <c r="L128" s="20"/>
      <c r="M128" s="34" t="s">
        <v>36</v>
      </c>
      <c r="N128" s="20"/>
      <c r="O128" s="20"/>
      <c r="P128" s="20"/>
      <c r="Q128" s="20"/>
      <c r="R128" s="20"/>
      <c r="S128" s="54">
        <v>0</v>
      </c>
      <c r="T128" s="55"/>
      <c r="U128" s="55"/>
      <c r="V128" s="50">
        <v>1</v>
      </c>
      <c r="W128" s="20"/>
      <c r="X128" s="11" t="s">
        <v>204</v>
      </c>
      <c r="Y128" s="50">
        <f t="shared" si="5"/>
        <v>0</v>
      </c>
      <c r="Z128" s="20"/>
    </row>
    <row r="129" spans="2:26" ht="11.25" customHeight="1" x14ac:dyDescent="0.25"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</row>
    <row r="130" spans="2:26" ht="0" hidden="1" customHeight="1" x14ac:dyDescent="0.25"/>
    <row r="131" spans="2:26" ht="2.85" customHeight="1" x14ac:dyDescent="0.25"/>
    <row r="132" spans="2:26" ht="11.25" customHeight="1" x14ac:dyDescent="0.25">
      <c r="B132" s="21" t="s">
        <v>205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2:26" ht="1.5" customHeight="1" x14ac:dyDescent="0.25"/>
    <row r="134" spans="2:26" ht="11.25" customHeight="1" x14ac:dyDescent="0.25">
      <c r="C134" s="33" t="s">
        <v>105</v>
      </c>
      <c r="D134" s="20"/>
      <c r="F134" s="50">
        <f>SUM(Y126:Z128)</f>
        <v>0</v>
      </c>
      <c r="G134" s="20"/>
      <c r="H134" s="20"/>
      <c r="I134" s="20"/>
      <c r="J134" s="20"/>
      <c r="K134" s="20"/>
      <c r="L134" s="34" t="s">
        <v>106</v>
      </c>
      <c r="M134" s="20"/>
      <c r="N134" s="20"/>
      <c r="O134" s="20"/>
      <c r="P134" s="20"/>
      <c r="Q134" s="20"/>
    </row>
  </sheetData>
  <sheetProtection algorithmName="SHA-512" hashValue="vFzQJQ6pALgjLt6Y8T/35mZnSDyZPZHh1j1LpISvYbULGWXjTsFeOcJHOcIu0KCnRvnHxlETlOaiq1ikoRmL2w==" saltValue="Qfu/THvk5S6quYYSz4R75Q==" spinCount="100000" sheet="1" objects="1" scenarios="1"/>
  <protectedRanges>
    <protectedRange sqref="S6:U23 S35:U37 S51:U55 S68:U100 S112:U114 S126:U128" name="Oblast1"/>
  </protectedRanges>
  <mergeCells count="462">
    <mergeCell ref="B3:Z3"/>
    <mergeCell ref="B5:C5"/>
    <mergeCell ref="D5:L5"/>
    <mergeCell ref="M5:R5"/>
    <mergeCell ref="S5:U5"/>
    <mergeCell ref="V5:W5"/>
    <mergeCell ref="Y5:Z5"/>
    <mergeCell ref="Y6:Z6"/>
    <mergeCell ref="B7:C7"/>
    <mergeCell ref="D7:L7"/>
    <mergeCell ref="M7:R7"/>
    <mergeCell ref="S7:U7"/>
    <mergeCell ref="V7:W7"/>
    <mergeCell ref="Y7:Z7"/>
    <mergeCell ref="B6:C6"/>
    <mergeCell ref="D6:L6"/>
    <mergeCell ref="M6:R6"/>
    <mergeCell ref="S6:U6"/>
    <mergeCell ref="V6:W6"/>
    <mergeCell ref="Y8:Z8"/>
    <mergeCell ref="B9:C9"/>
    <mergeCell ref="D9:L9"/>
    <mergeCell ref="M9:R9"/>
    <mergeCell ref="S9:U9"/>
    <mergeCell ref="V9:W9"/>
    <mergeCell ref="Y9:Z9"/>
    <mergeCell ref="B8:C8"/>
    <mergeCell ref="D8:L8"/>
    <mergeCell ref="M8:R8"/>
    <mergeCell ref="S8:U8"/>
    <mergeCell ref="V8:W8"/>
    <mergeCell ref="Y10:Z10"/>
    <mergeCell ref="B11:C11"/>
    <mergeCell ref="D11:L11"/>
    <mergeCell ref="M11:R11"/>
    <mergeCell ref="S11:U11"/>
    <mergeCell ref="V11:W11"/>
    <mergeCell ref="Y11:Z11"/>
    <mergeCell ref="B10:C10"/>
    <mergeCell ref="D10:L10"/>
    <mergeCell ref="M10:R10"/>
    <mergeCell ref="S10:U10"/>
    <mergeCell ref="V10:W10"/>
    <mergeCell ref="Y12:Z12"/>
    <mergeCell ref="B13:C13"/>
    <mergeCell ref="D13:L13"/>
    <mergeCell ref="M13:R13"/>
    <mergeCell ref="S13:U13"/>
    <mergeCell ref="V13:W13"/>
    <mergeCell ref="Y13:Z13"/>
    <mergeCell ref="B12:C12"/>
    <mergeCell ref="D12:L12"/>
    <mergeCell ref="M12:R12"/>
    <mergeCell ref="S12:U12"/>
    <mergeCell ref="V12:W12"/>
    <mergeCell ref="Y14:Z14"/>
    <mergeCell ref="B15:C15"/>
    <mergeCell ref="D15:L15"/>
    <mergeCell ref="M15:R15"/>
    <mergeCell ref="S15:U15"/>
    <mergeCell ref="V15:W15"/>
    <mergeCell ref="Y15:Z15"/>
    <mergeCell ref="B14:C14"/>
    <mergeCell ref="D14:L14"/>
    <mergeCell ref="M14:R14"/>
    <mergeCell ref="S14:U14"/>
    <mergeCell ref="V14:W14"/>
    <mergeCell ref="Y16:Z16"/>
    <mergeCell ref="B17:C17"/>
    <mergeCell ref="D17:L17"/>
    <mergeCell ref="M17:R17"/>
    <mergeCell ref="S17:U17"/>
    <mergeCell ref="V17:W17"/>
    <mergeCell ref="Y17:Z17"/>
    <mergeCell ref="B16:C16"/>
    <mergeCell ref="D16:L16"/>
    <mergeCell ref="M16:R16"/>
    <mergeCell ref="S16:U16"/>
    <mergeCell ref="V16:W16"/>
    <mergeCell ref="Y18:Z18"/>
    <mergeCell ref="B19:C19"/>
    <mergeCell ref="D19:L19"/>
    <mergeCell ref="M19:R19"/>
    <mergeCell ref="S19:U19"/>
    <mergeCell ref="V19:W19"/>
    <mergeCell ref="Y19:Z19"/>
    <mergeCell ref="B18:C18"/>
    <mergeCell ref="D18:L18"/>
    <mergeCell ref="M18:R18"/>
    <mergeCell ref="S18:U18"/>
    <mergeCell ref="V18:W18"/>
    <mergeCell ref="Y20:Z20"/>
    <mergeCell ref="B21:C21"/>
    <mergeCell ref="D21:L21"/>
    <mergeCell ref="M21:R21"/>
    <mergeCell ref="S21:U21"/>
    <mergeCell ref="V21:W21"/>
    <mergeCell ref="Y21:Z21"/>
    <mergeCell ref="B20:C20"/>
    <mergeCell ref="D20:L20"/>
    <mergeCell ref="M20:R20"/>
    <mergeCell ref="S20:U20"/>
    <mergeCell ref="V20:W20"/>
    <mergeCell ref="Y22:Z22"/>
    <mergeCell ref="B23:C23"/>
    <mergeCell ref="D23:L23"/>
    <mergeCell ref="M23:R23"/>
    <mergeCell ref="S23:U23"/>
    <mergeCell ref="V23:W23"/>
    <mergeCell ref="Y23:Z23"/>
    <mergeCell ref="B22:C22"/>
    <mergeCell ref="D22:L22"/>
    <mergeCell ref="M22:R22"/>
    <mergeCell ref="S22:U22"/>
    <mergeCell ref="V22:W22"/>
    <mergeCell ref="B32:Z32"/>
    <mergeCell ref="B34:C34"/>
    <mergeCell ref="D34:L34"/>
    <mergeCell ref="M34:R34"/>
    <mergeCell ref="S34:U34"/>
    <mergeCell ref="V34:W34"/>
    <mergeCell ref="Y34:Z34"/>
    <mergeCell ref="B24:Z24"/>
    <mergeCell ref="B26:Z26"/>
    <mergeCell ref="C28:D28"/>
    <mergeCell ref="F28:K28"/>
    <mergeCell ref="L28:Q28"/>
    <mergeCell ref="Y35:Z35"/>
    <mergeCell ref="B36:C36"/>
    <mergeCell ref="D36:L36"/>
    <mergeCell ref="M36:R36"/>
    <mergeCell ref="S36:U36"/>
    <mergeCell ref="V36:W36"/>
    <mergeCell ref="Y36:Z36"/>
    <mergeCell ref="B35:C35"/>
    <mergeCell ref="D35:L35"/>
    <mergeCell ref="M35:R35"/>
    <mergeCell ref="S35:U35"/>
    <mergeCell ref="V35:W35"/>
    <mergeCell ref="B48:Z48"/>
    <mergeCell ref="B50:C50"/>
    <mergeCell ref="D50:L50"/>
    <mergeCell ref="M50:R50"/>
    <mergeCell ref="S50:U50"/>
    <mergeCell ref="V50:W50"/>
    <mergeCell ref="Y50:Z50"/>
    <mergeCell ref="Y37:Z37"/>
    <mergeCell ref="B38:Z38"/>
    <mergeCell ref="B41:Z41"/>
    <mergeCell ref="C43:D43"/>
    <mergeCell ref="F43:I43"/>
    <mergeCell ref="K43:P43"/>
    <mergeCell ref="B37:C37"/>
    <mergeCell ref="D37:L37"/>
    <mergeCell ref="M37:R37"/>
    <mergeCell ref="S37:U37"/>
    <mergeCell ref="V37:W37"/>
    <mergeCell ref="Y51:Z51"/>
    <mergeCell ref="B52:C52"/>
    <mergeCell ref="D52:L52"/>
    <mergeCell ref="M52:R52"/>
    <mergeCell ref="S52:U52"/>
    <mergeCell ref="V52:W52"/>
    <mergeCell ref="Y52:Z52"/>
    <mergeCell ref="B51:C51"/>
    <mergeCell ref="D51:L51"/>
    <mergeCell ref="M51:R51"/>
    <mergeCell ref="S51:U51"/>
    <mergeCell ref="V51:W51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B65:Z65"/>
    <mergeCell ref="B67:C67"/>
    <mergeCell ref="D67:L67"/>
    <mergeCell ref="M67:R67"/>
    <mergeCell ref="S67:U67"/>
    <mergeCell ref="V67:W67"/>
    <mergeCell ref="Y67:Z67"/>
    <mergeCell ref="Y55:Z55"/>
    <mergeCell ref="B56:Z56"/>
    <mergeCell ref="B58:Z58"/>
    <mergeCell ref="C60:D60"/>
    <mergeCell ref="F60:I60"/>
    <mergeCell ref="K60:P60"/>
    <mergeCell ref="B55:C55"/>
    <mergeCell ref="D55:L55"/>
    <mergeCell ref="M55:R55"/>
    <mergeCell ref="S55:U55"/>
    <mergeCell ref="V55:W55"/>
    <mergeCell ref="Y68:Z68"/>
    <mergeCell ref="B69:C69"/>
    <mergeCell ref="D69:L69"/>
    <mergeCell ref="M69:R69"/>
    <mergeCell ref="S69:U69"/>
    <mergeCell ref="V69:W69"/>
    <mergeCell ref="Y69:Z69"/>
    <mergeCell ref="B68:C68"/>
    <mergeCell ref="D68:L68"/>
    <mergeCell ref="M68:R68"/>
    <mergeCell ref="S68:U68"/>
    <mergeCell ref="V68:W68"/>
    <mergeCell ref="Y70:Z70"/>
    <mergeCell ref="B71:C71"/>
    <mergeCell ref="D71:L71"/>
    <mergeCell ref="M71:R71"/>
    <mergeCell ref="S71:U71"/>
    <mergeCell ref="V71:W71"/>
    <mergeCell ref="Y71:Z71"/>
    <mergeCell ref="B70:C70"/>
    <mergeCell ref="D70:L70"/>
    <mergeCell ref="M70:R70"/>
    <mergeCell ref="S70:U70"/>
    <mergeCell ref="V70:W70"/>
    <mergeCell ref="Y72:Z72"/>
    <mergeCell ref="B73:C73"/>
    <mergeCell ref="D73:L73"/>
    <mergeCell ref="M73:R73"/>
    <mergeCell ref="S73:U73"/>
    <mergeCell ref="V73:W73"/>
    <mergeCell ref="Y73:Z73"/>
    <mergeCell ref="B72:C72"/>
    <mergeCell ref="D72:L72"/>
    <mergeCell ref="M72:R72"/>
    <mergeCell ref="S72:U72"/>
    <mergeCell ref="V72:W72"/>
    <mergeCell ref="Y74:Z74"/>
    <mergeCell ref="B75:C75"/>
    <mergeCell ref="D75:L75"/>
    <mergeCell ref="M75:R75"/>
    <mergeCell ref="S75:U75"/>
    <mergeCell ref="V75:W75"/>
    <mergeCell ref="Y75:Z75"/>
    <mergeCell ref="B74:C74"/>
    <mergeCell ref="D74:L74"/>
    <mergeCell ref="M74:R74"/>
    <mergeCell ref="S74:U74"/>
    <mergeCell ref="V74:W74"/>
    <mergeCell ref="Y76:Z76"/>
    <mergeCell ref="B77:C77"/>
    <mergeCell ref="D77:L77"/>
    <mergeCell ref="M77:R77"/>
    <mergeCell ref="S77:U77"/>
    <mergeCell ref="V77:W77"/>
    <mergeCell ref="Y77:Z77"/>
    <mergeCell ref="B76:C76"/>
    <mergeCell ref="D76:L76"/>
    <mergeCell ref="M76:R76"/>
    <mergeCell ref="S76:U76"/>
    <mergeCell ref="V76:W76"/>
    <mergeCell ref="Y78:Z78"/>
    <mergeCell ref="B79:C79"/>
    <mergeCell ref="D79:L79"/>
    <mergeCell ref="M79:R79"/>
    <mergeCell ref="S79:U79"/>
    <mergeCell ref="V79:W79"/>
    <mergeCell ref="Y79:Z79"/>
    <mergeCell ref="B78:C78"/>
    <mergeCell ref="D78:L78"/>
    <mergeCell ref="M78:R78"/>
    <mergeCell ref="S78:U78"/>
    <mergeCell ref="V78:W78"/>
    <mergeCell ref="Y80:Z80"/>
    <mergeCell ref="B81:C81"/>
    <mergeCell ref="D81:L81"/>
    <mergeCell ref="M81:R81"/>
    <mergeCell ref="S81:U81"/>
    <mergeCell ref="V81:W81"/>
    <mergeCell ref="Y81:Z81"/>
    <mergeCell ref="B80:C80"/>
    <mergeCell ref="D80:L80"/>
    <mergeCell ref="M80:R80"/>
    <mergeCell ref="S80:U80"/>
    <mergeCell ref="V80:W80"/>
    <mergeCell ref="Y82:Z82"/>
    <mergeCell ref="B83:C83"/>
    <mergeCell ref="D83:L83"/>
    <mergeCell ref="M83:R83"/>
    <mergeCell ref="S83:U83"/>
    <mergeCell ref="V83:W83"/>
    <mergeCell ref="Y83:Z83"/>
    <mergeCell ref="B82:C82"/>
    <mergeCell ref="D82:L82"/>
    <mergeCell ref="M82:R82"/>
    <mergeCell ref="S82:U82"/>
    <mergeCell ref="V82:W82"/>
    <mergeCell ref="Y84:Z84"/>
    <mergeCell ref="B85:C85"/>
    <mergeCell ref="D85:L85"/>
    <mergeCell ref="M85:R85"/>
    <mergeCell ref="S85:U85"/>
    <mergeCell ref="V85:W85"/>
    <mergeCell ref="Y85:Z85"/>
    <mergeCell ref="B84:C84"/>
    <mergeCell ref="D84:L84"/>
    <mergeCell ref="M84:R84"/>
    <mergeCell ref="S84:U84"/>
    <mergeCell ref="V84:W84"/>
    <mergeCell ref="Y86:Z86"/>
    <mergeCell ref="B87:C87"/>
    <mergeCell ref="D87:L87"/>
    <mergeCell ref="M87:R87"/>
    <mergeCell ref="S87:U87"/>
    <mergeCell ref="V87:W87"/>
    <mergeCell ref="Y87:Z87"/>
    <mergeCell ref="B86:C86"/>
    <mergeCell ref="D86:L86"/>
    <mergeCell ref="M86:R86"/>
    <mergeCell ref="S86:U86"/>
    <mergeCell ref="V86:W86"/>
    <mergeCell ref="Y88:Z88"/>
    <mergeCell ref="B89:C89"/>
    <mergeCell ref="D89:L89"/>
    <mergeCell ref="M89:R89"/>
    <mergeCell ref="S89:U89"/>
    <mergeCell ref="V89:W89"/>
    <mergeCell ref="Y89:Z89"/>
    <mergeCell ref="B88:C88"/>
    <mergeCell ref="D88:L88"/>
    <mergeCell ref="M88:R88"/>
    <mergeCell ref="S88:U88"/>
    <mergeCell ref="V88:W88"/>
    <mergeCell ref="Y90:Z90"/>
    <mergeCell ref="B91:C91"/>
    <mergeCell ref="D91:L91"/>
    <mergeCell ref="M91:R91"/>
    <mergeCell ref="S91:U91"/>
    <mergeCell ref="V91:W91"/>
    <mergeCell ref="Y91:Z91"/>
    <mergeCell ref="B90:C90"/>
    <mergeCell ref="D90:L90"/>
    <mergeCell ref="M90:R90"/>
    <mergeCell ref="S90:U90"/>
    <mergeCell ref="V90:W90"/>
    <mergeCell ref="Y92:Z92"/>
    <mergeCell ref="B93:C93"/>
    <mergeCell ref="D93:L93"/>
    <mergeCell ref="M93:R93"/>
    <mergeCell ref="S93:U93"/>
    <mergeCell ref="V93:W93"/>
    <mergeCell ref="Y93:Z93"/>
    <mergeCell ref="B92:C92"/>
    <mergeCell ref="D92:L92"/>
    <mergeCell ref="M92:R92"/>
    <mergeCell ref="S92:U92"/>
    <mergeCell ref="V92:W92"/>
    <mergeCell ref="Y94:Z94"/>
    <mergeCell ref="B95:C95"/>
    <mergeCell ref="D95:L95"/>
    <mergeCell ref="M95:R95"/>
    <mergeCell ref="S95:U95"/>
    <mergeCell ref="V95:W95"/>
    <mergeCell ref="Y95:Z95"/>
    <mergeCell ref="B94:C94"/>
    <mergeCell ref="D94:L94"/>
    <mergeCell ref="M94:R94"/>
    <mergeCell ref="S94:U94"/>
    <mergeCell ref="V94:W94"/>
    <mergeCell ref="Y96:Z96"/>
    <mergeCell ref="B97:C97"/>
    <mergeCell ref="D97:L97"/>
    <mergeCell ref="M97:R97"/>
    <mergeCell ref="S97:U97"/>
    <mergeCell ref="V97:W97"/>
    <mergeCell ref="Y97:Z97"/>
    <mergeCell ref="B96:C96"/>
    <mergeCell ref="D96:L96"/>
    <mergeCell ref="M96:R96"/>
    <mergeCell ref="S96:U96"/>
    <mergeCell ref="V96:W96"/>
    <mergeCell ref="Y98:Z98"/>
    <mergeCell ref="B99:C99"/>
    <mergeCell ref="D99:L99"/>
    <mergeCell ref="M99:R99"/>
    <mergeCell ref="S99:U99"/>
    <mergeCell ref="V99:W99"/>
    <mergeCell ref="Y99:Z99"/>
    <mergeCell ref="B98:C98"/>
    <mergeCell ref="D98:L98"/>
    <mergeCell ref="M98:R98"/>
    <mergeCell ref="S98:U98"/>
    <mergeCell ref="V98:W98"/>
    <mergeCell ref="B109:Z109"/>
    <mergeCell ref="B111:C111"/>
    <mergeCell ref="D111:L111"/>
    <mergeCell ref="M111:R111"/>
    <mergeCell ref="S111:U111"/>
    <mergeCell ref="V111:W111"/>
    <mergeCell ref="Y111:Z111"/>
    <mergeCell ref="Y100:Z100"/>
    <mergeCell ref="B101:Z101"/>
    <mergeCell ref="B103:Z103"/>
    <mergeCell ref="C105:D105"/>
    <mergeCell ref="F105:K105"/>
    <mergeCell ref="L105:Q105"/>
    <mergeCell ref="B100:C100"/>
    <mergeCell ref="D100:L100"/>
    <mergeCell ref="M100:R100"/>
    <mergeCell ref="S100:U100"/>
    <mergeCell ref="V100:W100"/>
    <mergeCell ref="Y112:Z112"/>
    <mergeCell ref="B113:C113"/>
    <mergeCell ref="D113:L113"/>
    <mergeCell ref="M113:R113"/>
    <mergeCell ref="S113:U113"/>
    <mergeCell ref="V113:W113"/>
    <mergeCell ref="Y113:Z113"/>
    <mergeCell ref="B112:C112"/>
    <mergeCell ref="D112:L112"/>
    <mergeCell ref="M112:R112"/>
    <mergeCell ref="S112:U112"/>
    <mergeCell ref="V112:W112"/>
    <mergeCell ref="Y114:Z114"/>
    <mergeCell ref="B115:Z115"/>
    <mergeCell ref="B118:Z118"/>
    <mergeCell ref="C120:D120"/>
    <mergeCell ref="F120:K120"/>
    <mergeCell ref="L120:Q120"/>
    <mergeCell ref="B114:C114"/>
    <mergeCell ref="D114:L114"/>
    <mergeCell ref="M114:R114"/>
    <mergeCell ref="S114:U114"/>
    <mergeCell ref="V114:W114"/>
    <mergeCell ref="B123:Z123"/>
    <mergeCell ref="B125:C125"/>
    <mergeCell ref="D125:L125"/>
    <mergeCell ref="M125:R125"/>
    <mergeCell ref="S125:U125"/>
    <mergeCell ref="V125:W125"/>
    <mergeCell ref="Y125:Z125"/>
    <mergeCell ref="B126:C126"/>
    <mergeCell ref="D126:L126"/>
    <mergeCell ref="M126:R126"/>
    <mergeCell ref="S126:U126"/>
    <mergeCell ref="V126:W126"/>
    <mergeCell ref="Y126:Z126"/>
    <mergeCell ref="B127:C127"/>
    <mergeCell ref="D127:L127"/>
    <mergeCell ref="M127:R127"/>
    <mergeCell ref="S127:U127"/>
    <mergeCell ref="V127:W127"/>
    <mergeCell ref="Y127:Z127"/>
    <mergeCell ref="Y128:Z128"/>
    <mergeCell ref="B129:Z129"/>
    <mergeCell ref="B132:Z132"/>
    <mergeCell ref="C134:D134"/>
    <mergeCell ref="F134:K134"/>
    <mergeCell ref="L134:Q134"/>
    <mergeCell ref="B128:C128"/>
    <mergeCell ref="D128:L128"/>
    <mergeCell ref="M128:R128"/>
    <mergeCell ref="S128:U128"/>
    <mergeCell ref="V128:W128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 všech ceníků</vt:lpstr>
      <vt:lpstr>'Položky všech ceníků'!Názvy_tisku</vt:lpstr>
      <vt:lpstr>Rekapitulace!Názvy_tisku</vt:lpstr>
      <vt:lpstr>'Položky všech ceníků'!Oblast_tisku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2020-08-07T07:53:46Z</dcterms:created>
  <dcterms:modified xsi:type="dcterms:W3CDTF">2020-08-05T13:17:35Z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